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на 01.10.2017" sheetId="1" r:id="rId1"/>
  </sheets>
  <definedNames>
    <definedName name="_xlnm.Print_Titles" localSheetId="0">'на 01.10.2017'!$A:$A,'на 01.10.2017'!$1:$4</definedName>
  </definedNames>
  <calcPr fullCalcOnLoad="1"/>
</workbook>
</file>

<file path=xl/sharedStrings.xml><?xml version="1.0" encoding="utf-8"?>
<sst xmlns="http://schemas.openxmlformats.org/spreadsheetml/2006/main" count="136" uniqueCount="130">
  <si>
    <t>Организация</t>
  </si>
  <si>
    <t>Финансовая организация</t>
  </si>
  <si>
    <t>Заявка.Кредитный инспектор</t>
  </si>
  <si>
    <t>ФРМСП НСО</t>
  </si>
  <si>
    <t>Батура Олеся Валерьевна</t>
  </si>
  <si>
    <t>Ануфриева Ольга Владимировна</t>
  </si>
  <si>
    <t>Промсвязьбанк</t>
  </si>
  <si>
    <t>Головко Константин Викторович</t>
  </si>
  <si>
    <t>Соболева Елена Семеновна</t>
  </si>
  <si>
    <t>Банк ЗЕНИТ</t>
  </si>
  <si>
    <t>Шинкарева Яна Михайловна</t>
  </si>
  <si>
    <t>Подакова Ольга Александровна</t>
  </si>
  <si>
    <t>Суколина Александра Васильевна</t>
  </si>
  <si>
    <t>Мальцев Николай Анатольевич</t>
  </si>
  <si>
    <t>Акцепт</t>
  </si>
  <si>
    <t>Писарева Екатерина Александровна</t>
  </si>
  <si>
    <t>Валеева Галина Александровна</t>
  </si>
  <si>
    <t>Калачева Евгения Геннадьевна</t>
  </si>
  <si>
    <t>Россельхозбанк</t>
  </si>
  <si>
    <t>Швайбович Альберт Алексеевич</t>
  </si>
  <si>
    <t>Сбербанк</t>
  </si>
  <si>
    <t>Новикова Елена Сергеевна</t>
  </si>
  <si>
    <t>Слежакова Татьяна Николаевна</t>
  </si>
  <si>
    <t>Дзюба Екатерина Игоревна</t>
  </si>
  <si>
    <t>Левобережный</t>
  </si>
  <si>
    <t>Замараева Людмила Анатольевна</t>
  </si>
  <si>
    <t>Калашникова Юлия Николаевна</t>
  </si>
  <si>
    <t>Кудрина Юлия Павловна</t>
  </si>
  <si>
    <t>Рубан Наталья Васильевна</t>
  </si>
  <si>
    <t>Казакова (Данченко) Татьяна Владимировна</t>
  </si>
  <si>
    <t>Пятина Екатерина Станиславовна</t>
  </si>
  <si>
    <t>Клишина Олеся Анатольевна</t>
  </si>
  <si>
    <t>Береза Кристина Викторовна</t>
  </si>
  <si>
    <t>Зарипов Дамир Камилович</t>
  </si>
  <si>
    <t>Сумма столбцов 09, 10</t>
  </si>
  <si>
    <t>Места по столбцу 11</t>
  </si>
  <si>
    <t>АК БАРС</t>
  </si>
  <si>
    <t>Кравченко Михаил Сергеевич</t>
  </si>
  <si>
    <t>ВТБ24</t>
  </si>
  <si>
    <t xml:space="preserve">Интеза </t>
  </si>
  <si>
    <t>Российский Капитал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</si>
  <si>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</si>
  <si>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</si>
  <si>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</si>
  <si>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</si>
  <si>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</si>
  <si>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</si>
  <si>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</si>
  <si>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</si>
  <si>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</si>
  <si>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</si>
  <si>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Филиал "Сибирский" Банка ВТБ</t>
  </si>
  <si>
    <t>Гущина Елена Альбертовна</t>
  </si>
  <si>
    <t>Карпова Юлия Викторовна</t>
  </si>
  <si>
    <t>Фомина Юлия Сергеевна</t>
  </si>
  <si>
    <t>Банк Открытие</t>
  </si>
  <si>
    <t>Текутьева Анастасия Викторовна</t>
  </si>
  <si>
    <t>Кульбатов Евгений Денисович</t>
  </si>
  <si>
    <t>Авксентьева Елена Валерьевна</t>
  </si>
  <si>
    <t>Меньшикова Евгения Владимировна</t>
  </si>
  <si>
    <t>Боголейша Татьяна Владимировна</t>
  </si>
  <si>
    <t>Новикова Ирина</t>
  </si>
  <si>
    <t>Цацура Ксения Вячеславовна</t>
  </si>
  <si>
    <t>Авуева Наталья Викторовна</t>
  </si>
  <si>
    <t>Лакшина Алла Вячеславовна</t>
  </si>
  <si>
    <t>Зубкова Олеся Сергеевна</t>
  </si>
  <si>
    <t xml:space="preserve">Бжалова Лариса Геннадьевна </t>
  </si>
  <si>
    <t>Больде Надежда Николаевна</t>
  </si>
  <si>
    <t>Калинин Дмитрий Валерьевич</t>
  </si>
  <si>
    <t>Лаврова Елена Сергеевна</t>
  </si>
  <si>
    <t>Шлей Юлия Сергеевна</t>
  </si>
  <si>
    <t>ФорБанк</t>
  </si>
  <si>
    <t>Романов Александр Владимирович</t>
  </si>
  <si>
    <t>Сухоруков Дмитрий Александрович</t>
  </si>
  <si>
    <t>Галеева Людмила Витальевна</t>
  </si>
  <si>
    <t>Рябинская Елена Владимировна</t>
  </si>
  <si>
    <t>Куценко Владимир Викторович</t>
  </si>
  <si>
    <t>Шипилова Ольга Викторовна</t>
  </si>
  <si>
    <t>Росгосстрахбанк</t>
  </si>
  <si>
    <t>Тюренкова Анастасия Александровна</t>
  </si>
  <si>
    <t>Воронкова Ольга Александровна</t>
  </si>
  <si>
    <t>Енина Маргарита Александровна</t>
  </si>
  <si>
    <t>Зырянов Илья Федорович</t>
  </si>
  <si>
    <t>Сапожникова Вероника Михайловна</t>
  </si>
  <si>
    <t>Кирьянов Михаил Андреевич</t>
  </si>
  <si>
    <t>Поддымникова Наталья Александровна</t>
  </si>
  <si>
    <t>Сумин Константин Викторович</t>
  </si>
  <si>
    <t>Супрунова Елена Викторовна</t>
  </si>
  <si>
    <t>Бжалава Лариса Геннадьевна</t>
  </si>
  <si>
    <t>Болдырева Ирина Владимировна</t>
  </si>
  <si>
    <t>Войтенко Людмила Александровна</t>
  </si>
  <si>
    <t>Гречнева Наталья Владимировна</t>
  </si>
  <si>
    <t>Ивануха Ольга Сергеевна</t>
  </si>
  <si>
    <t>Косьяненко Татьяна Леонидовна</t>
  </si>
  <si>
    <t>Кузьмин Павел Евгеньевич</t>
  </si>
  <si>
    <t>Куян Ольга Сергеевна</t>
  </si>
  <si>
    <t>Леонова Наталья Юрьевна</t>
  </si>
  <si>
    <t>Мостовский Никита Константинович</t>
  </si>
  <si>
    <t>Мотченко Валентина Николаевна</t>
  </si>
  <si>
    <t>Нестеренко Ольга Анатольевна</t>
  </si>
  <si>
    <t>Никулин Сергей Владимирович</t>
  </si>
  <si>
    <t>Прецер Юлия Олеговна</t>
  </si>
  <si>
    <t>Семенюк Алексей Владимирович</t>
  </si>
  <si>
    <t>Синюшкин Константин Викторович</t>
  </si>
  <si>
    <t>Титова Екатерина Николаевна</t>
  </si>
  <si>
    <t>Транскапиталбанк</t>
  </si>
  <si>
    <t>Дугарова Ирина Владимировна</t>
  </si>
  <si>
    <t>Санникова Юлия Николаевна</t>
  </si>
  <si>
    <t>Кискина Ксения Викторовна</t>
  </si>
  <si>
    <t>Мамай Елизавета Ивановна</t>
  </si>
  <si>
    <t>Правдин Дмитрий Сергеевич</t>
  </si>
  <si>
    <t>Терехов Александр Владимирович</t>
  </si>
  <si>
    <t>Глинская Мария Владимировна</t>
  </si>
  <si>
    <t>Лоджанская Татьяна Ивановна</t>
  </si>
  <si>
    <t>Надеждина Анна Юрьевна</t>
  </si>
  <si>
    <t>Савинцева Татьяна Геннадьевна</t>
  </si>
  <si>
    <t xml:space="preserve">            Скавронская Анастасия Александровна</t>
  </si>
  <si>
    <t xml:space="preserve">            Блащук Анна Леонидовна</t>
  </si>
  <si>
    <t xml:space="preserve">            Новиченко Оксана Георгиевна</t>
  </si>
  <si>
    <t xml:space="preserve">            Терёхина Елена Владимировна</t>
  </si>
  <si>
    <t>Локо-Банк</t>
  </si>
  <si>
    <t>Левченко Евгения Юрьевна</t>
  </si>
  <si>
    <t>Дедова Арина Сергеевна</t>
  </si>
  <si>
    <t>Забудская Анастасия Сергеевна</t>
  </si>
  <si>
    <t>Каранова Сания Оразаевна</t>
  </si>
  <si>
    <t>Сурова Ксения Сергеевна</t>
  </si>
  <si>
    <t>Войтеха Елена Владимировна</t>
  </si>
  <si>
    <t>Еремина Анастасия Валерьевна</t>
  </si>
  <si>
    <t>Гринишина Екатерина Владимировна</t>
  </si>
  <si>
    <t>Курицын Михаил Иванович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</si>
</sst>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"/>
    <numFmt numFmtId="167" formatCode="#,##0.000"/>
    <numFmt numFmtId="168" formatCode="0.0"/>
    <numFmt numFmtId="169" formatCode="#,##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NumberFormat="1" applyFont="1" applyFill="1" applyBorder="1" applyAlignment="1">
      <alignment horizontal="center"/>
    </xf>
    <xf numFmtId="1" fontId="40" fillId="33" borderId="10" xfId="0" applyNumberFormat="1" applyFont="1" applyFill="1" applyBorder="1" applyAlignment="1">
      <alignment/>
    </xf>
    <xf numFmtId="167" fontId="40" fillId="33" borderId="10" xfId="0" applyNumberFormat="1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167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67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67" fontId="4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>
      <alignment horizontal="left" vertical="top" wrapText="1" indent="4"/>
    </xf>
    <xf numFmtId="1" fontId="40" fillId="33" borderId="10" xfId="0" applyNumberFormat="1" applyFont="1" applyFill="1" applyBorder="1" applyAlignment="1">
      <alignment horizontal="right" vertical="top"/>
    </xf>
    <xf numFmtId="3" fontId="40" fillId="33" borderId="10" xfId="0" applyNumberFormat="1" applyFont="1" applyFill="1" applyBorder="1" applyAlignment="1">
      <alignment horizontal="right" vertical="top"/>
    </xf>
    <xf numFmtId="167" fontId="5" fillId="33" borderId="10" xfId="0" applyNumberFormat="1" applyFont="1" applyFill="1" applyBorder="1" applyAlignment="1">
      <alignment horizontal="right" vertical="top"/>
    </xf>
    <xf numFmtId="1" fontId="41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 horizontal="right" vertical="top"/>
    </xf>
    <xf numFmtId="3" fontId="40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 indent="4"/>
    </xf>
    <xf numFmtId="1" fontId="40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167" fontId="2" fillId="0" borderId="10" xfId="0" applyNumberFormat="1" applyFont="1" applyFill="1" applyBorder="1" applyAlignment="1">
      <alignment horizontal="right" vertical="top"/>
    </xf>
    <xf numFmtId="167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1" fontId="41" fillId="0" borderId="10" xfId="0" applyNumberFormat="1" applyFont="1" applyFill="1" applyBorder="1" applyAlignment="1">
      <alignment horizontal="right" vertical="top"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right" vertical="top"/>
    </xf>
    <xf numFmtId="1" fontId="2" fillId="34" borderId="10" xfId="0" applyNumberFormat="1" applyFont="1" applyFill="1" applyBorder="1" applyAlignment="1">
      <alignment horizontal="right" vertical="top"/>
    </xf>
    <xf numFmtId="167" fontId="2" fillId="34" borderId="10" xfId="0" applyNumberFormat="1" applyFont="1" applyFill="1" applyBorder="1" applyAlignment="1">
      <alignment horizontal="right" vertical="top"/>
    </xf>
    <xf numFmtId="1" fontId="40" fillId="34" borderId="10" xfId="0" applyNumberFormat="1" applyFont="1" applyFill="1" applyBorder="1" applyAlignment="1">
      <alignment/>
    </xf>
    <xf numFmtId="167" fontId="4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>
      <alignment horizontal="left" vertical="top" wrapText="1"/>
    </xf>
    <xf numFmtId="1" fontId="40" fillId="35" borderId="10" xfId="0" applyNumberFormat="1" applyFont="1" applyFill="1" applyBorder="1" applyAlignment="1">
      <alignment/>
    </xf>
    <xf numFmtId="2" fontId="40" fillId="35" borderId="10" xfId="0" applyNumberFormat="1" applyFont="1" applyFill="1" applyBorder="1" applyAlignment="1">
      <alignment/>
    </xf>
    <xf numFmtId="0" fontId="42" fillId="35" borderId="10" xfId="0" applyNumberFormat="1" applyFont="1" applyFill="1" applyBorder="1" applyAlignment="1">
      <alignment horizontal="center" vertical="center"/>
    </xf>
    <xf numFmtId="0" fontId="40" fillId="35" borderId="1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/>
    </xf>
    <xf numFmtId="167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PageLayoutView="0" workbookViewId="0" topLeftCell="A91">
      <selection activeCell="H136" sqref="H136"/>
    </sheetView>
  </sheetViews>
  <sheetFormatPr defaultColWidth="9.140625" defaultRowHeight="15"/>
  <cols>
    <col min="1" max="1" width="36.7109375" style="4" customWidth="1"/>
    <col min="2" max="2" width="5.28125" style="4" customWidth="1"/>
    <col min="3" max="3" width="18.421875" style="4" customWidth="1"/>
    <col min="4" max="4" width="14.28125" style="4" customWidth="1"/>
    <col min="5" max="5" width="6.00390625" style="4" customWidth="1"/>
    <col min="6" max="6" width="11.7109375" style="4" customWidth="1"/>
    <col min="7" max="7" width="5.28125" style="4" customWidth="1"/>
    <col min="8" max="8" width="14.140625" style="4" customWidth="1"/>
    <col min="9" max="9" width="6.421875" style="4" customWidth="1"/>
    <col min="10" max="10" width="7.140625" style="4" customWidth="1"/>
    <col min="11" max="11" width="8.140625" style="4" customWidth="1"/>
    <col min="12" max="12" width="6.140625" style="4" customWidth="1"/>
    <col min="13" max="16384" width="9.140625" style="4" customWidth="1"/>
  </cols>
  <sheetData>
    <row r="1" spans="1:12" ht="35.25" customHeight="1">
      <c r="A1" s="11" t="s">
        <v>0</v>
      </c>
      <c r="B1" s="59" t="s">
        <v>42</v>
      </c>
      <c r="C1" s="59" t="s">
        <v>43</v>
      </c>
      <c r="D1" s="59" t="s">
        <v>44</v>
      </c>
      <c r="E1" s="60" t="s">
        <v>45</v>
      </c>
      <c r="F1" s="60" t="s">
        <v>46</v>
      </c>
      <c r="G1" s="61" t="s">
        <v>47</v>
      </c>
      <c r="H1" s="61" t="s">
        <v>48</v>
      </c>
      <c r="I1" s="61" t="s">
        <v>49</v>
      </c>
      <c r="J1" s="61" t="s">
        <v>50</v>
      </c>
      <c r="K1" s="61" t="s">
        <v>34</v>
      </c>
      <c r="L1" s="61" t="s">
        <v>35</v>
      </c>
    </row>
    <row r="2" spans="1:12" ht="34.5" customHeight="1">
      <c r="A2" s="11" t="s">
        <v>1</v>
      </c>
      <c r="B2" s="59"/>
      <c r="C2" s="59"/>
      <c r="D2" s="59"/>
      <c r="E2" s="60"/>
      <c r="F2" s="60"/>
      <c r="G2" s="61"/>
      <c r="H2" s="61"/>
      <c r="I2" s="61"/>
      <c r="J2" s="61"/>
      <c r="K2" s="61"/>
      <c r="L2" s="61"/>
    </row>
    <row r="3" spans="1:12" ht="51.75" customHeight="1">
      <c r="A3" s="11" t="s">
        <v>2</v>
      </c>
      <c r="B3" s="59"/>
      <c r="C3" s="59"/>
      <c r="D3" s="59"/>
      <c r="E3" s="60"/>
      <c r="F3" s="60"/>
      <c r="G3" s="61"/>
      <c r="H3" s="61"/>
      <c r="I3" s="61"/>
      <c r="J3" s="61"/>
      <c r="K3" s="61"/>
      <c r="L3" s="61"/>
    </row>
    <row r="4" spans="1:12" ht="18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/>
    </row>
    <row r="5" spans="1:12" ht="17.25" customHeight="1">
      <c r="A5" s="11" t="s">
        <v>3</v>
      </c>
      <c r="B5" s="13">
        <v>71</v>
      </c>
      <c r="C5" s="49">
        <v>659093</v>
      </c>
      <c r="D5" s="49">
        <v>1471055</v>
      </c>
      <c r="E5" s="5"/>
      <c r="F5" s="14"/>
      <c r="G5" s="5"/>
      <c r="H5" s="5"/>
      <c r="I5" s="5"/>
      <c r="J5" s="5"/>
      <c r="K5" s="5"/>
      <c r="L5" s="6"/>
    </row>
    <row r="6" spans="1:12" ht="11.25">
      <c r="A6" s="46" t="s">
        <v>51</v>
      </c>
      <c r="B6" s="15">
        <f>SUM(B7:B9)</f>
        <v>14</v>
      </c>
      <c r="C6" s="16">
        <f>SUM(C7:C9)</f>
        <v>71572</v>
      </c>
      <c r="D6" s="17">
        <f>SUM(D7:D9)</f>
        <v>162567</v>
      </c>
      <c r="E6" s="18"/>
      <c r="F6" s="19"/>
      <c r="G6" s="5"/>
      <c r="H6" s="5"/>
      <c r="I6" s="5"/>
      <c r="J6" s="5"/>
      <c r="K6" s="5"/>
      <c r="L6" s="6"/>
    </row>
    <row r="7" spans="1:12" ht="11.25">
      <c r="A7" s="20" t="s">
        <v>7</v>
      </c>
      <c r="B7" s="21">
        <v>8</v>
      </c>
      <c r="C7" s="22">
        <v>54072</v>
      </c>
      <c r="D7" s="22">
        <v>102780</v>
      </c>
      <c r="E7" s="13">
        <v>1</v>
      </c>
      <c r="F7" s="14">
        <v>11397.38</v>
      </c>
      <c r="G7" s="7">
        <f>B7-E7</f>
        <v>7</v>
      </c>
      <c r="H7" s="8">
        <f>C7-F7</f>
        <v>42674.62</v>
      </c>
      <c r="I7" s="7">
        <f>1+(9*(G7-1)/($G$113-1))</f>
        <v>5.909090909090909</v>
      </c>
      <c r="J7" s="9">
        <f>1+(9*(H7-$H$69)/($H$113-$H$69))</f>
        <v>3.1054540359360407</v>
      </c>
      <c r="K7" s="9">
        <f>SUM(I7:J7)</f>
        <v>9.01454494502695</v>
      </c>
      <c r="L7" s="6"/>
    </row>
    <row r="8" spans="1:12" ht="11.25">
      <c r="A8" s="30" t="s">
        <v>108</v>
      </c>
      <c r="B8" s="21">
        <v>2</v>
      </c>
      <c r="C8" s="22">
        <v>8600</v>
      </c>
      <c r="D8" s="22">
        <v>16000</v>
      </c>
      <c r="E8" s="13"/>
      <c r="F8" s="14"/>
      <c r="G8" s="7">
        <f aca="true" t="shared" si="0" ref="G8:G68">B8-E8</f>
        <v>2</v>
      </c>
      <c r="H8" s="8">
        <f>C8-F8</f>
        <v>8600</v>
      </c>
      <c r="I8" s="7">
        <f>1+(9*(G8-1)/($G$113-1))</f>
        <v>1.8181818181818183</v>
      </c>
      <c r="J8" s="9">
        <f>1+(9*(H8-$H$69)/($H$113-$H$69))</f>
        <v>1.4203527666355296</v>
      </c>
      <c r="K8" s="9">
        <f>SUM(I8:J8)</f>
        <v>3.238534584817348</v>
      </c>
      <c r="L8" s="6"/>
    </row>
    <row r="9" spans="1:12" ht="11.25">
      <c r="A9" s="30" t="s">
        <v>109</v>
      </c>
      <c r="B9" s="21">
        <v>4</v>
      </c>
      <c r="C9" s="22">
        <v>8900</v>
      </c>
      <c r="D9" s="22">
        <v>43787</v>
      </c>
      <c r="E9" s="13"/>
      <c r="F9" s="14"/>
      <c r="G9" s="7">
        <f t="shared" si="0"/>
        <v>4</v>
      </c>
      <c r="H9" s="8">
        <f>C9-F9</f>
        <v>8900</v>
      </c>
      <c r="I9" s="7">
        <f>1+(9*(G9-1)/($G$113-1))</f>
        <v>3.4545454545454546</v>
      </c>
      <c r="J9" s="9">
        <f>1+(9*(H9-$H$69)/($H$113-$H$69))</f>
        <v>1.4351887466344304</v>
      </c>
      <c r="K9" s="9">
        <f>SUM(I9:J9)</f>
        <v>4.889734201179885</v>
      </c>
      <c r="L9" s="6"/>
    </row>
    <row r="10" spans="1:12" ht="11.25">
      <c r="A10" s="46" t="s">
        <v>14</v>
      </c>
      <c r="B10" s="15">
        <v>18</v>
      </c>
      <c r="C10" s="23">
        <f>SUM(C11:C19)</f>
        <v>115344</v>
      </c>
      <c r="D10" s="17">
        <f>SUM(D11:D19)</f>
        <v>215985</v>
      </c>
      <c r="E10" s="18"/>
      <c r="F10" s="19"/>
      <c r="G10" s="7"/>
      <c r="H10" s="10"/>
      <c r="I10" s="5"/>
      <c r="J10" s="9"/>
      <c r="K10" s="9"/>
      <c r="L10" s="6"/>
    </row>
    <row r="11" spans="1:12" ht="11.25">
      <c r="A11" s="20" t="s">
        <v>16</v>
      </c>
      <c r="B11" s="21">
        <v>2</v>
      </c>
      <c r="C11" s="22">
        <v>430</v>
      </c>
      <c r="D11" s="22">
        <v>2000</v>
      </c>
      <c r="E11" s="13"/>
      <c r="F11" s="14"/>
      <c r="G11" s="7">
        <f t="shared" si="0"/>
        <v>2</v>
      </c>
      <c r="H11" s="8">
        <f>C11-F11</f>
        <v>430</v>
      </c>
      <c r="I11" s="7">
        <f aca="true" t="shared" si="1" ref="I11:I19">1+(9*(G11-1)/($G$113-1))</f>
        <v>1.8181818181818183</v>
      </c>
      <c r="J11" s="9">
        <f aca="true" t="shared" si="2" ref="J11:J19">1+(9*(H11-$H$69)/($H$113-$H$69))</f>
        <v>1.0163195779987912</v>
      </c>
      <c r="K11" s="9">
        <f>SUM(I11:J11)</f>
        <v>2.8345013961806096</v>
      </c>
      <c r="L11" s="6"/>
    </row>
    <row r="12" spans="1:12" ht="11.25">
      <c r="A12" s="20" t="s">
        <v>80</v>
      </c>
      <c r="B12" s="21">
        <v>1</v>
      </c>
      <c r="C12" s="22">
        <v>50760</v>
      </c>
      <c r="D12" s="22">
        <v>84600</v>
      </c>
      <c r="E12" s="13"/>
      <c r="F12" s="14"/>
      <c r="G12" s="7">
        <f t="shared" si="0"/>
        <v>1</v>
      </c>
      <c r="H12" s="8">
        <f aca="true" t="shared" si="3" ref="H12:H19">C12-F12</f>
        <v>50760</v>
      </c>
      <c r="I12" s="7">
        <f t="shared" si="1"/>
        <v>1</v>
      </c>
      <c r="J12" s="9">
        <f t="shared" si="2"/>
        <v>3.5053024891477556</v>
      </c>
      <c r="K12" s="9">
        <f aca="true" t="shared" si="4" ref="K12:K19">SUM(I12:J12)</f>
        <v>4.5053024891477556</v>
      </c>
      <c r="L12" s="6"/>
    </row>
    <row r="13" spans="1:12" ht="11.25">
      <c r="A13" s="20" t="s">
        <v>17</v>
      </c>
      <c r="B13" s="21">
        <v>4</v>
      </c>
      <c r="C13" s="22">
        <v>14857</v>
      </c>
      <c r="D13" s="22">
        <v>36231</v>
      </c>
      <c r="E13" s="13"/>
      <c r="F13" s="14"/>
      <c r="G13" s="7">
        <f t="shared" si="0"/>
        <v>4</v>
      </c>
      <c r="H13" s="8">
        <f t="shared" si="3"/>
        <v>14857</v>
      </c>
      <c r="I13" s="7">
        <f t="shared" si="1"/>
        <v>3.4545454545454546</v>
      </c>
      <c r="J13" s="9">
        <f t="shared" si="2"/>
        <v>1.7297818561459422</v>
      </c>
      <c r="K13" s="9">
        <f t="shared" si="4"/>
        <v>5.184327310691397</v>
      </c>
      <c r="L13" s="6"/>
    </row>
    <row r="14" spans="1:12" ht="11.25">
      <c r="A14" s="20" t="s">
        <v>81</v>
      </c>
      <c r="B14" s="21">
        <v>3</v>
      </c>
      <c r="C14" s="22">
        <v>10224</v>
      </c>
      <c r="D14" s="22">
        <v>19200</v>
      </c>
      <c r="E14" s="13"/>
      <c r="F14" s="14"/>
      <c r="G14" s="7">
        <f t="shared" si="0"/>
        <v>3</v>
      </c>
      <c r="H14" s="8">
        <f t="shared" si="3"/>
        <v>10224</v>
      </c>
      <c r="I14" s="7">
        <f t="shared" si="1"/>
        <v>2.6363636363636367</v>
      </c>
      <c r="J14" s="9">
        <f t="shared" si="2"/>
        <v>1.5006648716962472</v>
      </c>
      <c r="K14" s="9">
        <f t="shared" si="4"/>
        <v>4.137028508059884</v>
      </c>
      <c r="L14" s="6"/>
    </row>
    <row r="15" spans="1:12" ht="11.25">
      <c r="A15" s="20" t="s">
        <v>82</v>
      </c>
      <c r="B15" s="21">
        <v>6</v>
      </c>
      <c r="C15" s="22">
        <v>11471</v>
      </c>
      <c r="D15" s="22">
        <v>26754</v>
      </c>
      <c r="E15" s="13"/>
      <c r="F15" s="14"/>
      <c r="G15" s="7">
        <f t="shared" si="0"/>
        <v>6</v>
      </c>
      <c r="H15" s="8">
        <f t="shared" si="3"/>
        <v>11471</v>
      </c>
      <c r="I15" s="7">
        <f t="shared" si="1"/>
        <v>5.090909090909091</v>
      </c>
      <c r="J15" s="9">
        <f t="shared" si="2"/>
        <v>1.5623330952250125</v>
      </c>
      <c r="K15" s="9">
        <f t="shared" si="4"/>
        <v>6.653242186134103</v>
      </c>
      <c r="L15" s="6"/>
    </row>
    <row r="16" spans="1:12" ht="11.25">
      <c r="A16" s="20" t="s">
        <v>74</v>
      </c>
      <c r="B16" s="21">
        <v>0</v>
      </c>
      <c r="C16" s="22">
        <v>0</v>
      </c>
      <c r="D16" s="22">
        <v>0</v>
      </c>
      <c r="E16" s="42">
        <v>2</v>
      </c>
      <c r="F16" s="43">
        <v>14423.27</v>
      </c>
      <c r="G16" s="44">
        <f t="shared" si="0"/>
        <v>-2</v>
      </c>
      <c r="H16" s="45">
        <f t="shared" si="3"/>
        <v>-14423.27</v>
      </c>
      <c r="I16" s="7">
        <f t="shared" si="1"/>
        <v>-1.4545454545454546</v>
      </c>
      <c r="J16" s="9">
        <f t="shared" si="2"/>
        <v>0.2817768558712017</v>
      </c>
      <c r="K16" s="9"/>
      <c r="L16" s="6"/>
    </row>
    <row r="17" spans="1:12" ht="11.25">
      <c r="A17" s="20" t="s">
        <v>75</v>
      </c>
      <c r="B17" s="21">
        <v>0</v>
      </c>
      <c r="C17" s="22">
        <v>0</v>
      </c>
      <c r="D17" s="22">
        <v>0</v>
      </c>
      <c r="E17" s="42">
        <v>1</v>
      </c>
      <c r="F17" s="43">
        <v>4445</v>
      </c>
      <c r="G17" s="44">
        <f t="shared" si="0"/>
        <v>-1</v>
      </c>
      <c r="H17" s="45">
        <f t="shared" si="3"/>
        <v>-4445</v>
      </c>
      <c r="I17" s="7">
        <f t="shared" si="1"/>
        <v>-0.6363636363636365</v>
      </c>
      <c r="J17" s="9">
        <f t="shared" si="2"/>
        <v>0.7752349030166492</v>
      </c>
      <c r="K17" s="9"/>
      <c r="L17" s="6"/>
    </row>
    <row r="18" spans="1:12" ht="11.25">
      <c r="A18" s="20" t="s">
        <v>83</v>
      </c>
      <c r="B18" s="21">
        <v>2</v>
      </c>
      <c r="C18" s="22">
        <v>2702</v>
      </c>
      <c r="D18" s="22">
        <v>5700</v>
      </c>
      <c r="E18" s="13"/>
      <c r="F18" s="14"/>
      <c r="G18" s="7">
        <f t="shared" si="0"/>
        <v>2</v>
      </c>
      <c r="H18" s="35">
        <f t="shared" si="3"/>
        <v>2702</v>
      </c>
      <c r="I18" s="7">
        <f t="shared" si="1"/>
        <v>1.8181818181818183</v>
      </c>
      <c r="J18" s="9">
        <f t="shared" si="2"/>
        <v>1.128677399857135</v>
      </c>
      <c r="K18" s="9">
        <f t="shared" si="4"/>
        <v>2.9468592180389535</v>
      </c>
      <c r="L18" s="6"/>
    </row>
    <row r="19" spans="1:12" ht="11.25">
      <c r="A19" s="30" t="s">
        <v>15</v>
      </c>
      <c r="B19" s="31">
        <v>1</v>
      </c>
      <c r="C19" s="32">
        <v>24900</v>
      </c>
      <c r="D19" s="32">
        <v>41500</v>
      </c>
      <c r="E19" s="33"/>
      <c r="F19" s="34"/>
      <c r="G19" s="7">
        <f t="shared" si="0"/>
        <v>1</v>
      </c>
      <c r="H19" s="35">
        <f t="shared" si="3"/>
        <v>24900</v>
      </c>
      <c r="I19" s="7">
        <f t="shared" si="1"/>
        <v>1</v>
      </c>
      <c r="J19" s="9">
        <f t="shared" si="2"/>
        <v>2.2264410132424857</v>
      </c>
      <c r="K19" s="9">
        <f t="shared" si="4"/>
        <v>3.2264410132424857</v>
      </c>
      <c r="L19" s="6"/>
    </row>
    <row r="20" spans="1:12" ht="11.25">
      <c r="A20" s="46" t="s">
        <v>18</v>
      </c>
      <c r="B20" s="15">
        <f>SUM(B21:B28)</f>
        <v>12</v>
      </c>
      <c r="C20" s="16">
        <f>SUM(C21:C28)</f>
        <v>169275</v>
      </c>
      <c r="D20" s="17">
        <f>SUM(D21:D28)</f>
        <v>373700</v>
      </c>
      <c r="E20" s="18"/>
      <c r="F20" s="19"/>
      <c r="G20" s="7"/>
      <c r="H20" s="10"/>
      <c r="I20" s="5"/>
      <c r="J20" s="9"/>
      <c r="K20" s="9"/>
      <c r="L20" s="6"/>
    </row>
    <row r="21" spans="1:12" ht="11.25">
      <c r="A21" s="20" t="s">
        <v>32</v>
      </c>
      <c r="B21" s="21">
        <v>2</v>
      </c>
      <c r="C21" s="22">
        <v>28100</v>
      </c>
      <c r="D21" s="22">
        <v>81900</v>
      </c>
      <c r="E21" s="13"/>
      <c r="F21" s="14"/>
      <c r="G21" s="7">
        <f t="shared" si="0"/>
        <v>2</v>
      </c>
      <c r="H21" s="8">
        <f>C21-F21</f>
        <v>28100</v>
      </c>
      <c r="I21" s="26">
        <f aca="true" t="shared" si="5" ref="I21:I29">1+(9*(G21-1)/($G$113-1))</f>
        <v>1.8181818181818183</v>
      </c>
      <c r="J21" s="9">
        <f aca="true" t="shared" si="6" ref="J21:J29">1+(9*(H21-$H$69)/($H$113-$H$69))</f>
        <v>2.384691466564097</v>
      </c>
      <c r="K21" s="9">
        <f>SUM(I21:J21)</f>
        <v>4.202873284745915</v>
      </c>
      <c r="L21" s="6"/>
    </row>
    <row r="22" spans="1:12" ht="11.25">
      <c r="A22" s="20" t="s">
        <v>84</v>
      </c>
      <c r="B22" s="21">
        <v>2</v>
      </c>
      <c r="C22" s="22">
        <v>12600</v>
      </c>
      <c r="D22" s="22">
        <v>21000</v>
      </c>
      <c r="E22" s="13"/>
      <c r="F22" s="14"/>
      <c r="G22" s="7">
        <f t="shared" si="0"/>
        <v>2</v>
      </c>
      <c r="H22" s="8">
        <f>C22-F22</f>
        <v>12600</v>
      </c>
      <c r="I22" s="7">
        <f t="shared" si="5"/>
        <v>1.8181818181818183</v>
      </c>
      <c r="J22" s="9">
        <f t="shared" si="6"/>
        <v>1.6181658332875433</v>
      </c>
      <c r="K22" s="9">
        <f aca="true" t="shared" si="7" ref="K22:K31">SUM(I22:J22)</f>
        <v>3.4363476514693616</v>
      </c>
      <c r="L22" s="6"/>
    </row>
    <row r="23" spans="1:12" ht="11.25">
      <c r="A23" s="20" t="s">
        <v>85</v>
      </c>
      <c r="B23" s="21">
        <v>2</v>
      </c>
      <c r="C23" s="22">
        <v>11200</v>
      </c>
      <c r="D23" s="22">
        <v>16000</v>
      </c>
      <c r="E23" s="13"/>
      <c r="F23" s="14"/>
      <c r="G23" s="7">
        <f t="shared" si="0"/>
        <v>2</v>
      </c>
      <c r="H23" s="8">
        <f aca="true" t="shared" si="8" ref="H23:H29">C23-F23</f>
        <v>11200</v>
      </c>
      <c r="I23" s="7">
        <f t="shared" si="5"/>
        <v>1.8181818181818183</v>
      </c>
      <c r="J23" s="9">
        <f t="shared" si="6"/>
        <v>1.5489312599593386</v>
      </c>
      <c r="K23" s="9">
        <f t="shared" si="7"/>
        <v>3.367113078141157</v>
      </c>
      <c r="L23" s="6"/>
    </row>
    <row r="24" spans="1:12" ht="11.25">
      <c r="A24" s="20" t="s">
        <v>87</v>
      </c>
      <c r="B24" s="21">
        <v>2</v>
      </c>
      <c r="C24" s="22">
        <v>39500</v>
      </c>
      <c r="D24" s="22">
        <v>79000</v>
      </c>
      <c r="E24" s="13"/>
      <c r="F24" s="14"/>
      <c r="G24" s="7">
        <f t="shared" si="0"/>
        <v>2</v>
      </c>
      <c r="H24" s="8">
        <f t="shared" si="8"/>
        <v>39500</v>
      </c>
      <c r="I24" s="7">
        <f t="shared" si="5"/>
        <v>1.8181818181818183</v>
      </c>
      <c r="J24" s="9">
        <f t="shared" si="6"/>
        <v>2.948458706522336</v>
      </c>
      <c r="K24" s="9">
        <f t="shared" si="7"/>
        <v>4.766640524704155</v>
      </c>
      <c r="L24" s="6"/>
    </row>
    <row r="25" spans="1:12" ht="11.25">
      <c r="A25" s="20" t="s">
        <v>129</v>
      </c>
      <c r="B25" s="21">
        <v>0</v>
      </c>
      <c r="C25" s="22">
        <v>0</v>
      </c>
      <c r="D25" s="22">
        <v>0</v>
      </c>
      <c r="E25" s="42">
        <v>1</v>
      </c>
      <c r="F25" s="43">
        <v>4140.5</v>
      </c>
      <c r="G25" s="57">
        <f t="shared" si="0"/>
        <v>-1</v>
      </c>
      <c r="H25" s="58">
        <f t="shared" si="8"/>
        <v>-4140.5</v>
      </c>
      <c r="I25" s="7">
        <f t="shared" si="5"/>
        <v>-0.6363636363636365</v>
      </c>
      <c r="J25" s="9">
        <f t="shared" si="6"/>
        <v>0.7902934227155338</v>
      </c>
      <c r="K25" s="9"/>
      <c r="L25" s="6"/>
    </row>
    <row r="26" spans="1:12" ht="11.25">
      <c r="A26" s="20" t="s">
        <v>86</v>
      </c>
      <c r="B26" s="21">
        <v>1</v>
      </c>
      <c r="C26" s="22">
        <v>375</v>
      </c>
      <c r="D26" s="22">
        <v>800</v>
      </c>
      <c r="E26" s="13"/>
      <c r="F26" s="14"/>
      <c r="G26" s="7">
        <f t="shared" si="0"/>
        <v>1</v>
      </c>
      <c r="H26" s="8">
        <f t="shared" si="8"/>
        <v>375</v>
      </c>
      <c r="I26" s="5">
        <f t="shared" si="5"/>
        <v>1</v>
      </c>
      <c r="J26" s="9">
        <f t="shared" si="6"/>
        <v>1.013599648332326</v>
      </c>
      <c r="K26" s="9">
        <f t="shared" si="7"/>
        <v>2.0135996483323257</v>
      </c>
      <c r="L26" s="6"/>
    </row>
    <row r="27" spans="1:12" ht="11.25">
      <c r="A27" s="20" t="s">
        <v>19</v>
      </c>
      <c r="B27" s="21">
        <v>3</v>
      </c>
      <c r="C27" s="22">
        <v>77500</v>
      </c>
      <c r="D27" s="22">
        <v>175000</v>
      </c>
      <c r="E27" s="13">
        <v>2</v>
      </c>
      <c r="F27" s="14">
        <v>3041.716</v>
      </c>
      <c r="G27" s="7">
        <f t="shared" si="0"/>
        <v>1</v>
      </c>
      <c r="H27" s="8">
        <f t="shared" si="8"/>
        <v>74458.284</v>
      </c>
      <c r="I27" s="5">
        <f t="shared" si="5"/>
        <v>1</v>
      </c>
      <c r="J27" s="9">
        <f t="shared" si="6"/>
        <v>4.677260047255343</v>
      </c>
      <c r="K27" s="9">
        <f t="shared" si="7"/>
        <v>5.677260047255343</v>
      </c>
      <c r="L27" s="6"/>
    </row>
    <row r="28" spans="1:12" ht="11.25">
      <c r="A28" s="20" t="s">
        <v>72</v>
      </c>
      <c r="B28" s="21">
        <v>0</v>
      </c>
      <c r="C28" s="22">
        <v>0</v>
      </c>
      <c r="D28" s="22">
        <v>0</v>
      </c>
      <c r="E28" s="42">
        <v>1</v>
      </c>
      <c r="F28" s="43">
        <v>2888</v>
      </c>
      <c r="G28" s="44">
        <f t="shared" si="0"/>
        <v>-1</v>
      </c>
      <c r="H28" s="45">
        <f t="shared" si="8"/>
        <v>-2888</v>
      </c>
      <c r="I28" s="7">
        <f t="shared" si="5"/>
        <v>-0.6363636363636365</v>
      </c>
      <c r="J28" s="9">
        <f t="shared" si="6"/>
        <v>0.8522336392109456</v>
      </c>
      <c r="K28" s="9"/>
      <c r="L28" s="6"/>
    </row>
    <row r="29" spans="1:12" ht="11.25">
      <c r="A29" s="20" t="s">
        <v>126</v>
      </c>
      <c r="B29" s="21">
        <v>0</v>
      </c>
      <c r="C29" s="22">
        <v>0</v>
      </c>
      <c r="D29" s="22">
        <v>0</v>
      </c>
      <c r="E29" s="42">
        <v>1</v>
      </c>
      <c r="F29" s="43">
        <v>519.166</v>
      </c>
      <c r="G29" s="44">
        <f t="shared" si="0"/>
        <v>-1</v>
      </c>
      <c r="H29" s="45">
        <f t="shared" si="8"/>
        <v>-519.166</v>
      </c>
      <c r="I29" s="7">
        <f t="shared" si="5"/>
        <v>-0.6363636363636365</v>
      </c>
      <c r="J29" s="9">
        <f t="shared" si="6"/>
        <v>0.9693802186933348</v>
      </c>
      <c r="K29" s="9"/>
      <c r="L29" s="6"/>
    </row>
    <row r="30" spans="1:12" ht="11.25">
      <c r="A30" s="46" t="s">
        <v>20</v>
      </c>
      <c r="B30" s="15">
        <f>SUM(B31:B59)</f>
        <v>49</v>
      </c>
      <c r="C30" s="17">
        <f>SUM(C31:C59)</f>
        <v>708007</v>
      </c>
      <c r="D30" s="17">
        <f>SUM(D31:D59)</f>
        <v>1567628</v>
      </c>
      <c r="E30" s="18"/>
      <c r="F30" s="19"/>
      <c r="G30" s="7"/>
      <c r="H30" s="10"/>
      <c r="I30" s="5"/>
      <c r="J30" s="9"/>
      <c r="K30" s="9"/>
      <c r="L30" s="6"/>
    </row>
    <row r="31" spans="1:12" ht="11.25">
      <c r="A31" s="20" t="s">
        <v>58</v>
      </c>
      <c r="B31" s="21">
        <v>1</v>
      </c>
      <c r="C31" s="22">
        <v>5288</v>
      </c>
      <c r="D31" s="22">
        <v>10000</v>
      </c>
      <c r="E31" s="13"/>
      <c r="F31" s="14"/>
      <c r="G31" s="7">
        <f t="shared" si="0"/>
        <v>1</v>
      </c>
      <c r="H31" s="8">
        <f aca="true" t="shared" si="9" ref="H31:H58">C31-F31</f>
        <v>5288</v>
      </c>
      <c r="I31" s="5">
        <f aca="true" t="shared" si="10" ref="I31:I59">1+(9*(G31-1)/($G$113-1))</f>
        <v>1</v>
      </c>
      <c r="J31" s="9">
        <f aca="true" t="shared" si="11" ref="J31:J59">1+(9*(H31-$H$69)/($H$113-$H$69))</f>
        <v>1.256563547447662</v>
      </c>
      <c r="K31" s="9">
        <f t="shared" si="7"/>
        <v>2.256563547447662</v>
      </c>
      <c r="L31" s="6"/>
    </row>
    <row r="32" spans="1:12" ht="11.25">
      <c r="A32" s="20" t="s">
        <v>21</v>
      </c>
      <c r="B32" s="21">
        <v>3</v>
      </c>
      <c r="C32" s="22">
        <v>20625</v>
      </c>
      <c r="D32" s="22">
        <v>40250</v>
      </c>
      <c r="E32" s="13"/>
      <c r="F32" s="14"/>
      <c r="G32" s="7">
        <f t="shared" si="0"/>
        <v>3</v>
      </c>
      <c r="H32" s="8">
        <f t="shared" si="9"/>
        <v>20625</v>
      </c>
      <c r="I32" s="7">
        <f t="shared" si="10"/>
        <v>2.6363636363636367</v>
      </c>
      <c r="J32" s="9">
        <f t="shared" si="11"/>
        <v>2.0150282982581462</v>
      </c>
      <c r="K32" s="9">
        <f aca="true" t="shared" si="12" ref="K32:K58">SUM(I32:J32)</f>
        <v>4.651391934621783</v>
      </c>
      <c r="L32" s="6"/>
    </row>
    <row r="33" spans="1:12" ht="11.25">
      <c r="A33" s="20" t="s">
        <v>22</v>
      </c>
      <c r="B33" s="21">
        <v>3</v>
      </c>
      <c r="C33" s="22">
        <v>30000</v>
      </c>
      <c r="D33" s="22">
        <v>44080</v>
      </c>
      <c r="E33" s="13"/>
      <c r="F33" s="14"/>
      <c r="G33" s="7">
        <f t="shared" si="0"/>
        <v>3</v>
      </c>
      <c r="H33" s="8">
        <f t="shared" si="9"/>
        <v>30000</v>
      </c>
      <c r="I33" s="7">
        <f t="shared" si="10"/>
        <v>2.6363636363636367</v>
      </c>
      <c r="J33" s="9">
        <f t="shared" si="11"/>
        <v>2.4786526732238032</v>
      </c>
      <c r="K33" s="9">
        <f t="shared" si="12"/>
        <v>5.11501630958744</v>
      </c>
      <c r="L33" s="6"/>
    </row>
    <row r="34" spans="1:12" ht="11.25">
      <c r="A34" s="20" t="s">
        <v>23</v>
      </c>
      <c r="B34" s="21">
        <v>2</v>
      </c>
      <c r="C34" s="22">
        <v>67733</v>
      </c>
      <c r="D34" s="22">
        <v>125000</v>
      </c>
      <c r="E34" s="13"/>
      <c r="F34" s="14"/>
      <c r="G34" s="7">
        <f t="shared" si="0"/>
        <v>2</v>
      </c>
      <c r="H34" s="8">
        <f t="shared" si="9"/>
        <v>67733</v>
      </c>
      <c r="I34" s="7">
        <f t="shared" si="10"/>
        <v>1.8181818181818183</v>
      </c>
      <c r="J34" s="9">
        <f t="shared" si="11"/>
        <v>4.344672784218913</v>
      </c>
      <c r="K34" s="9">
        <f t="shared" si="12"/>
        <v>6.162854602400731</v>
      </c>
      <c r="L34" s="6"/>
    </row>
    <row r="35" spans="1:12" ht="11.25">
      <c r="A35" s="20" t="s">
        <v>66</v>
      </c>
      <c r="B35" s="21">
        <v>1</v>
      </c>
      <c r="C35" s="22">
        <v>11000</v>
      </c>
      <c r="D35" s="22">
        <v>20000</v>
      </c>
      <c r="E35" s="13"/>
      <c r="F35" s="14"/>
      <c r="G35" s="7">
        <f t="shared" si="0"/>
        <v>1</v>
      </c>
      <c r="H35" s="8">
        <f t="shared" si="9"/>
        <v>11000</v>
      </c>
      <c r="I35" s="7">
        <f t="shared" si="10"/>
        <v>1</v>
      </c>
      <c r="J35" s="9">
        <f t="shared" si="11"/>
        <v>1.5390406066267377</v>
      </c>
      <c r="K35" s="9">
        <f t="shared" si="12"/>
        <v>2.5390406066267377</v>
      </c>
      <c r="L35" s="6"/>
    </row>
    <row r="36" spans="1:12" ht="11.25">
      <c r="A36" s="20" t="s">
        <v>67</v>
      </c>
      <c r="B36" s="21">
        <v>2</v>
      </c>
      <c r="C36" s="22">
        <v>27200</v>
      </c>
      <c r="D36" s="22">
        <v>82000</v>
      </c>
      <c r="E36" s="13"/>
      <c r="F36" s="14"/>
      <c r="G36" s="7">
        <f t="shared" si="0"/>
        <v>2</v>
      </c>
      <c r="H36" s="8">
        <f t="shared" si="9"/>
        <v>27200</v>
      </c>
      <c r="I36" s="7">
        <f t="shared" si="10"/>
        <v>1.8181818181818183</v>
      </c>
      <c r="J36" s="9">
        <f t="shared" si="11"/>
        <v>2.340183526567394</v>
      </c>
      <c r="K36" s="9">
        <f t="shared" si="12"/>
        <v>4.158365344749212</v>
      </c>
      <c r="L36" s="6"/>
    </row>
    <row r="37" spans="1:12" ht="11.25">
      <c r="A37" s="20" t="s">
        <v>69</v>
      </c>
      <c r="B37" s="21">
        <v>3</v>
      </c>
      <c r="C37" s="22">
        <v>16001</v>
      </c>
      <c r="D37" s="22">
        <v>26000</v>
      </c>
      <c r="E37" s="13"/>
      <c r="F37" s="14"/>
      <c r="G37" s="7">
        <f t="shared" si="0"/>
        <v>3</v>
      </c>
      <c r="H37" s="8">
        <f t="shared" si="9"/>
        <v>16001</v>
      </c>
      <c r="I37" s="7">
        <f t="shared" si="10"/>
        <v>2.6363636363636367</v>
      </c>
      <c r="J37" s="9">
        <f t="shared" si="11"/>
        <v>1.7863563932084179</v>
      </c>
      <c r="K37" s="9">
        <f t="shared" si="12"/>
        <v>4.422720029572055</v>
      </c>
      <c r="L37" s="6"/>
    </row>
    <row r="38" spans="1:12" ht="11.25">
      <c r="A38" s="20" t="s">
        <v>68</v>
      </c>
      <c r="B38" s="21">
        <v>1</v>
      </c>
      <c r="C38" s="22">
        <v>14000</v>
      </c>
      <c r="D38" s="22">
        <v>20000</v>
      </c>
      <c r="E38" s="13"/>
      <c r="F38" s="14"/>
      <c r="G38" s="7">
        <f t="shared" si="0"/>
        <v>1</v>
      </c>
      <c r="H38" s="8">
        <f t="shared" si="9"/>
        <v>14000</v>
      </c>
      <c r="I38" s="7">
        <f t="shared" si="10"/>
        <v>1</v>
      </c>
      <c r="J38" s="9">
        <f t="shared" si="11"/>
        <v>1.687400406615748</v>
      </c>
      <c r="K38" s="9">
        <f t="shared" si="12"/>
        <v>2.687400406615748</v>
      </c>
      <c r="L38" s="6"/>
    </row>
    <row r="39" spans="1:12" ht="11.25">
      <c r="A39" s="20" t="s">
        <v>70</v>
      </c>
      <c r="B39" s="21">
        <v>2</v>
      </c>
      <c r="C39" s="22">
        <v>59500</v>
      </c>
      <c r="D39" s="22">
        <v>130000</v>
      </c>
      <c r="E39" s="13"/>
      <c r="F39" s="14"/>
      <c r="G39" s="7">
        <f t="shared" si="0"/>
        <v>2</v>
      </c>
      <c r="H39" s="8">
        <f t="shared" si="9"/>
        <v>59500</v>
      </c>
      <c r="I39" s="7">
        <f t="shared" si="10"/>
        <v>1.8181818181818183</v>
      </c>
      <c r="J39" s="9">
        <f t="shared" si="11"/>
        <v>3.9375240397824056</v>
      </c>
      <c r="K39" s="9">
        <f t="shared" si="12"/>
        <v>5.755705857964224</v>
      </c>
      <c r="L39" s="6"/>
    </row>
    <row r="40" spans="1:12" ht="11.25">
      <c r="A40" s="30" t="s">
        <v>54</v>
      </c>
      <c r="B40" s="31">
        <v>2</v>
      </c>
      <c r="C40" s="32">
        <v>7846</v>
      </c>
      <c r="D40" s="32">
        <v>12740</v>
      </c>
      <c r="E40" s="33"/>
      <c r="F40" s="34"/>
      <c r="G40" s="7">
        <f t="shared" si="0"/>
        <v>2</v>
      </c>
      <c r="H40" s="35">
        <f t="shared" si="9"/>
        <v>7846</v>
      </c>
      <c r="I40" s="7">
        <f t="shared" si="10"/>
        <v>1.8181818181818183</v>
      </c>
      <c r="J40" s="9">
        <f t="shared" si="11"/>
        <v>1.3830650035716248</v>
      </c>
      <c r="K40" s="9">
        <f t="shared" si="12"/>
        <v>3.2012468217534433</v>
      </c>
      <c r="L40" s="6"/>
    </row>
    <row r="41" spans="1:12" ht="11.25">
      <c r="A41" s="30" t="s">
        <v>88</v>
      </c>
      <c r="B41" s="31">
        <v>1</v>
      </c>
      <c r="C41" s="32">
        <v>22000</v>
      </c>
      <c r="D41" s="32">
        <v>40000</v>
      </c>
      <c r="E41" s="33"/>
      <c r="F41" s="34"/>
      <c r="G41" s="7">
        <f t="shared" si="0"/>
        <v>1</v>
      </c>
      <c r="H41" s="35">
        <f t="shared" si="9"/>
        <v>22000</v>
      </c>
      <c r="I41" s="7">
        <f t="shared" si="10"/>
        <v>1</v>
      </c>
      <c r="J41" s="9">
        <f t="shared" si="11"/>
        <v>2.083026539919776</v>
      </c>
      <c r="K41" s="9">
        <f t="shared" si="12"/>
        <v>3.083026539919776</v>
      </c>
      <c r="L41" s="6"/>
    </row>
    <row r="42" spans="1:12" ht="11.25">
      <c r="A42" s="30" t="s">
        <v>89</v>
      </c>
      <c r="B42" s="31">
        <v>2</v>
      </c>
      <c r="C42" s="32">
        <v>5150</v>
      </c>
      <c r="D42" s="32">
        <v>10000</v>
      </c>
      <c r="E42" s="33"/>
      <c r="F42" s="34"/>
      <c r="G42" s="7">
        <f t="shared" si="0"/>
        <v>2</v>
      </c>
      <c r="H42" s="35">
        <f t="shared" si="9"/>
        <v>5150</v>
      </c>
      <c r="I42" s="7">
        <f t="shared" si="10"/>
        <v>1.8181818181818183</v>
      </c>
      <c r="J42" s="9">
        <f t="shared" si="11"/>
        <v>1.2497389966481676</v>
      </c>
      <c r="K42" s="9">
        <f t="shared" si="12"/>
        <v>3.0679208148299857</v>
      </c>
      <c r="L42" s="6"/>
    </row>
    <row r="43" spans="1:12" ht="11.25">
      <c r="A43" s="30" t="s">
        <v>90</v>
      </c>
      <c r="B43" s="31">
        <v>2</v>
      </c>
      <c r="C43" s="32">
        <v>15650</v>
      </c>
      <c r="D43" s="32">
        <v>78000</v>
      </c>
      <c r="E43" s="33"/>
      <c r="F43" s="34"/>
      <c r="G43" s="7">
        <f t="shared" si="0"/>
        <v>2</v>
      </c>
      <c r="H43" s="35">
        <f t="shared" si="9"/>
        <v>15650</v>
      </c>
      <c r="I43" s="7">
        <f t="shared" si="10"/>
        <v>1.8181818181818183</v>
      </c>
      <c r="J43" s="9">
        <f t="shared" si="11"/>
        <v>1.7689982966097038</v>
      </c>
      <c r="K43" s="9">
        <f t="shared" si="12"/>
        <v>3.587180114791522</v>
      </c>
      <c r="L43" s="6"/>
    </row>
    <row r="44" spans="1:12" ht="11.25">
      <c r="A44" s="30" t="s">
        <v>80</v>
      </c>
      <c r="B44" s="31">
        <v>1</v>
      </c>
      <c r="C44" s="32">
        <v>15000</v>
      </c>
      <c r="D44" s="32">
        <v>25000</v>
      </c>
      <c r="E44" s="33"/>
      <c r="F44" s="34"/>
      <c r="G44" s="7">
        <f t="shared" si="0"/>
        <v>1</v>
      </c>
      <c r="H44" s="35">
        <f t="shared" si="9"/>
        <v>15000</v>
      </c>
      <c r="I44" s="7">
        <f t="shared" si="10"/>
        <v>1</v>
      </c>
      <c r="J44" s="9">
        <f t="shared" si="11"/>
        <v>1.7368536732787516</v>
      </c>
      <c r="K44" s="9">
        <f t="shared" si="12"/>
        <v>2.736853673278752</v>
      </c>
      <c r="L44" s="6"/>
    </row>
    <row r="45" spans="1:12" ht="11.25">
      <c r="A45" s="30" t="s">
        <v>91</v>
      </c>
      <c r="B45" s="31">
        <v>1</v>
      </c>
      <c r="C45" s="32">
        <v>450</v>
      </c>
      <c r="D45" s="32">
        <v>3117</v>
      </c>
      <c r="E45" s="33"/>
      <c r="F45" s="34"/>
      <c r="G45" s="7">
        <f t="shared" si="0"/>
        <v>1</v>
      </c>
      <c r="H45" s="35">
        <f t="shared" si="9"/>
        <v>450</v>
      </c>
      <c r="I45" s="7">
        <f t="shared" si="10"/>
        <v>1</v>
      </c>
      <c r="J45" s="9">
        <f t="shared" si="11"/>
        <v>1.0173086433320513</v>
      </c>
      <c r="K45" s="9">
        <f t="shared" si="12"/>
        <v>2.0173086433320515</v>
      </c>
      <c r="L45" s="6"/>
    </row>
    <row r="46" spans="1:12" ht="11.25">
      <c r="A46" s="20" t="s">
        <v>92</v>
      </c>
      <c r="B46" s="21">
        <v>1</v>
      </c>
      <c r="C46" s="22">
        <v>2200</v>
      </c>
      <c r="D46" s="22">
        <v>5000</v>
      </c>
      <c r="E46" s="13"/>
      <c r="F46" s="14"/>
      <c r="G46" s="7">
        <f t="shared" si="0"/>
        <v>1</v>
      </c>
      <c r="H46" s="8">
        <f t="shared" si="9"/>
        <v>2200</v>
      </c>
      <c r="I46" s="7">
        <f t="shared" si="10"/>
        <v>1</v>
      </c>
      <c r="J46" s="9">
        <f t="shared" si="11"/>
        <v>1.1038518599923073</v>
      </c>
      <c r="K46" s="9">
        <f t="shared" si="12"/>
        <v>2.1038518599923073</v>
      </c>
      <c r="L46" s="6"/>
    </row>
    <row r="47" spans="1:12" ht="11.25">
      <c r="A47" s="20" t="s">
        <v>93</v>
      </c>
      <c r="B47" s="21">
        <v>2</v>
      </c>
      <c r="C47" s="22">
        <v>112051</v>
      </c>
      <c r="D47" s="22">
        <v>278230</v>
      </c>
      <c r="E47" s="13"/>
      <c r="F47" s="14"/>
      <c r="G47" s="7">
        <f t="shared" si="0"/>
        <v>2</v>
      </c>
      <c r="H47" s="8">
        <f t="shared" si="9"/>
        <v>112051</v>
      </c>
      <c r="I47" s="7">
        <f t="shared" si="10"/>
        <v>1.8181818181818183</v>
      </c>
      <c r="J47" s="9">
        <f t="shared" si="11"/>
        <v>6.536342656189901</v>
      </c>
      <c r="K47" s="9">
        <f t="shared" si="12"/>
        <v>8.354524474371718</v>
      </c>
      <c r="L47" s="6"/>
    </row>
    <row r="48" spans="1:12" ht="11.25">
      <c r="A48" s="20" t="s">
        <v>94</v>
      </c>
      <c r="B48" s="21">
        <v>1</v>
      </c>
      <c r="C48" s="22">
        <v>9000</v>
      </c>
      <c r="D48" s="22">
        <v>15000</v>
      </c>
      <c r="E48" s="13"/>
      <c r="F48" s="14"/>
      <c r="G48" s="7">
        <f t="shared" si="0"/>
        <v>1</v>
      </c>
      <c r="H48" s="8">
        <f t="shared" si="9"/>
        <v>9000</v>
      </c>
      <c r="I48" s="7">
        <f t="shared" si="10"/>
        <v>1</v>
      </c>
      <c r="J48" s="9">
        <f t="shared" si="11"/>
        <v>1.4401340733007308</v>
      </c>
      <c r="K48" s="9">
        <f t="shared" si="12"/>
        <v>2.440134073300731</v>
      </c>
      <c r="L48" s="6"/>
    </row>
    <row r="49" spans="1:12" ht="11.25">
      <c r="A49" s="30" t="s">
        <v>95</v>
      </c>
      <c r="B49" s="31">
        <v>3</v>
      </c>
      <c r="C49" s="32">
        <v>5003</v>
      </c>
      <c r="D49" s="32">
        <v>15518</v>
      </c>
      <c r="E49" s="33"/>
      <c r="F49" s="34"/>
      <c r="G49" s="7">
        <f t="shared" si="0"/>
        <v>3</v>
      </c>
      <c r="H49" s="35">
        <f t="shared" si="9"/>
        <v>5003</v>
      </c>
      <c r="I49" s="7">
        <f t="shared" si="10"/>
        <v>2.6363636363636367</v>
      </c>
      <c r="J49" s="9">
        <f t="shared" si="11"/>
        <v>1.2424693664487059</v>
      </c>
      <c r="K49" s="9">
        <f t="shared" si="12"/>
        <v>3.8788330028123426</v>
      </c>
      <c r="L49" s="6"/>
    </row>
    <row r="50" spans="1:12" ht="11.25">
      <c r="A50" s="30" t="s">
        <v>97</v>
      </c>
      <c r="B50" s="31">
        <v>1</v>
      </c>
      <c r="C50" s="32">
        <v>35000</v>
      </c>
      <c r="D50" s="32">
        <v>50000</v>
      </c>
      <c r="E50" s="33"/>
      <c r="F50" s="34"/>
      <c r="G50" s="7">
        <f t="shared" si="0"/>
        <v>1</v>
      </c>
      <c r="H50" s="35">
        <f t="shared" si="9"/>
        <v>35000</v>
      </c>
      <c r="I50" s="7">
        <f t="shared" si="10"/>
        <v>1</v>
      </c>
      <c r="J50" s="9">
        <f t="shared" si="11"/>
        <v>2.725919006538821</v>
      </c>
      <c r="K50" s="9">
        <f t="shared" si="12"/>
        <v>3.725919006538821</v>
      </c>
      <c r="L50" s="6"/>
    </row>
    <row r="51" spans="1:12" ht="11.25">
      <c r="A51" s="30" t="s">
        <v>98</v>
      </c>
      <c r="B51" s="31">
        <v>1</v>
      </c>
      <c r="C51" s="32">
        <v>8500</v>
      </c>
      <c r="D51" s="32">
        <v>20000</v>
      </c>
      <c r="E51" s="33"/>
      <c r="F51" s="34"/>
      <c r="G51" s="7">
        <f t="shared" si="0"/>
        <v>1</v>
      </c>
      <c r="H51" s="35">
        <f t="shared" si="9"/>
        <v>8500</v>
      </c>
      <c r="I51" s="7">
        <f t="shared" si="10"/>
        <v>1</v>
      </c>
      <c r="J51" s="9">
        <f t="shared" si="11"/>
        <v>1.4154074399692291</v>
      </c>
      <c r="K51" s="9">
        <f t="shared" si="12"/>
        <v>2.415407439969229</v>
      </c>
      <c r="L51" s="6"/>
    </row>
    <row r="52" spans="1:12" ht="11.25">
      <c r="A52" s="30" t="s">
        <v>99</v>
      </c>
      <c r="B52" s="31">
        <v>2</v>
      </c>
      <c r="C52" s="32">
        <v>16249</v>
      </c>
      <c r="D52" s="32">
        <v>42324</v>
      </c>
      <c r="E52" s="33"/>
      <c r="F52" s="34"/>
      <c r="G52" s="7">
        <f t="shared" si="0"/>
        <v>2</v>
      </c>
      <c r="H52" s="35">
        <f t="shared" si="9"/>
        <v>16249</v>
      </c>
      <c r="I52" s="7">
        <f t="shared" si="10"/>
        <v>1.8181818181818183</v>
      </c>
      <c r="J52" s="9">
        <f t="shared" si="11"/>
        <v>1.7986208033408428</v>
      </c>
      <c r="K52" s="9">
        <f t="shared" si="12"/>
        <v>3.616802621522661</v>
      </c>
      <c r="L52" s="6"/>
    </row>
    <row r="53" spans="1:12" ht="11.25">
      <c r="A53" s="30" t="s">
        <v>100</v>
      </c>
      <c r="B53" s="31">
        <v>1</v>
      </c>
      <c r="C53" s="32">
        <v>1250</v>
      </c>
      <c r="D53" s="32">
        <v>2300</v>
      </c>
      <c r="E53" s="33"/>
      <c r="F53" s="34"/>
      <c r="G53" s="7">
        <f t="shared" si="0"/>
        <v>1</v>
      </c>
      <c r="H53" s="35">
        <f t="shared" si="9"/>
        <v>1250</v>
      </c>
      <c r="I53" s="7">
        <f t="shared" si="10"/>
        <v>1</v>
      </c>
      <c r="J53" s="9">
        <f t="shared" si="11"/>
        <v>1.056871256662454</v>
      </c>
      <c r="K53" s="9">
        <f t="shared" si="12"/>
        <v>2.056871256662454</v>
      </c>
      <c r="L53" s="6"/>
    </row>
    <row r="54" spans="1:12" ht="11.25">
      <c r="A54" s="30" t="s">
        <v>96</v>
      </c>
      <c r="B54" s="31">
        <v>1</v>
      </c>
      <c r="C54" s="32">
        <v>10179</v>
      </c>
      <c r="D54" s="32">
        <v>16965</v>
      </c>
      <c r="E54" s="33"/>
      <c r="F54" s="34"/>
      <c r="G54" s="7">
        <f t="shared" si="0"/>
        <v>1</v>
      </c>
      <c r="H54" s="35">
        <f t="shared" si="9"/>
        <v>10179</v>
      </c>
      <c r="I54" s="7">
        <f t="shared" si="10"/>
        <v>1</v>
      </c>
      <c r="J54" s="9">
        <f t="shared" si="11"/>
        <v>1.4984394746964118</v>
      </c>
      <c r="K54" s="29">
        <f t="shared" si="12"/>
        <v>2.498439474696412</v>
      </c>
      <c r="L54" s="6"/>
    </row>
    <row r="55" spans="1:12" ht="11.25">
      <c r="A55" s="30" t="s">
        <v>101</v>
      </c>
      <c r="B55" s="31">
        <v>1</v>
      </c>
      <c r="C55" s="32">
        <v>450</v>
      </c>
      <c r="D55" s="32">
        <v>900</v>
      </c>
      <c r="E55" s="33"/>
      <c r="F55" s="34"/>
      <c r="G55" s="7">
        <f t="shared" si="0"/>
        <v>1</v>
      </c>
      <c r="H55" s="35">
        <f t="shared" si="9"/>
        <v>450</v>
      </c>
      <c r="I55" s="7">
        <f t="shared" si="10"/>
        <v>1</v>
      </c>
      <c r="J55" s="9">
        <f t="shared" si="11"/>
        <v>1.0173086433320513</v>
      </c>
      <c r="K55" s="29">
        <f t="shared" si="12"/>
        <v>2.0173086433320515</v>
      </c>
      <c r="L55" s="6"/>
    </row>
    <row r="56" spans="1:12" ht="11.25">
      <c r="A56" s="30" t="s">
        <v>102</v>
      </c>
      <c r="B56" s="31">
        <v>1</v>
      </c>
      <c r="C56" s="32">
        <v>83424</v>
      </c>
      <c r="D56" s="32">
        <v>147800</v>
      </c>
      <c r="E56" s="33"/>
      <c r="F56" s="34"/>
      <c r="G56" s="7">
        <f t="shared" si="0"/>
        <v>1</v>
      </c>
      <c r="H56" s="35">
        <f t="shared" si="9"/>
        <v>83424</v>
      </c>
      <c r="I56" s="7">
        <f t="shared" si="10"/>
        <v>1</v>
      </c>
      <c r="J56" s="9">
        <f t="shared" si="11"/>
        <v>5.120643991428101</v>
      </c>
      <c r="K56" s="29">
        <f t="shared" si="12"/>
        <v>6.120643991428101</v>
      </c>
      <c r="L56" s="6"/>
    </row>
    <row r="57" spans="1:12" ht="11.25">
      <c r="A57" s="30" t="s">
        <v>103</v>
      </c>
      <c r="B57" s="31">
        <v>2</v>
      </c>
      <c r="C57" s="32">
        <v>76000</v>
      </c>
      <c r="D57" s="32">
        <v>246000</v>
      </c>
      <c r="E57" s="33"/>
      <c r="F57" s="34"/>
      <c r="G57" s="7">
        <f t="shared" si="0"/>
        <v>2</v>
      </c>
      <c r="H57" s="35">
        <f t="shared" si="9"/>
        <v>76000</v>
      </c>
      <c r="I57" s="7">
        <f t="shared" si="10"/>
        <v>1.8181818181818183</v>
      </c>
      <c r="J57" s="9">
        <f t="shared" si="11"/>
        <v>4.753502939721963</v>
      </c>
      <c r="K57" s="29">
        <f t="shared" si="12"/>
        <v>6.571684757903781</v>
      </c>
      <c r="L57" s="6"/>
    </row>
    <row r="58" spans="1:12" ht="11.25">
      <c r="A58" s="30" t="s">
        <v>104</v>
      </c>
      <c r="B58" s="31">
        <v>1</v>
      </c>
      <c r="C58" s="32">
        <v>1700</v>
      </c>
      <c r="D58" s="32">
        <v>3400</v>
      </c>
      <c r="E58" s="33"/>
      <c r="F58" s="34"/>
      <c r="G58" s="7">
        <f t="shared" si="0"/>
        <v>1</v>
      </c>
      <c r="H58" s="35">
        <f t="shared" si="9"/>
        <v>1700</v>
      </c>
      <c r="I58" s="7">
        <f t="shared" si="10"/>
        <v>1</v>
      </c>
      <c r="J58" s="9">
        <f t="shared" si="11"/>
        <v>1.0791252266608056</v>
      </c>
      <c r="K58" s="29">
        <f t="shared" si="12"/>
        <v>2.0791252266608056</v>
      </c>
      <c r="L58" s="6"/>
    </row>
    <row r="59" spans="1:12" ht="11.25">
      <c r="A59" s="20" t="s">
        <v>65</v>
      </c>
      <c r="B59" s="21">
        <v>4</v>
      </c>
      <c r="C59" s="22">
        <v>29558</v>
      </c>
      <c r="D59" s="22">
        <v>58004</v>
      </c>
      <c r="E59" s="13"/>
      <c r="F59" s="14"/>
      <c r="G59" s="7">
        <f t="shared" si="0"/>
        <v>4</v>
      </c>
      <c r="H59" s="35">
        <f>C59-F59</f>
        <v>29558</v>
      </c>
      <c r="I59" s="7">
        <f t="shared" si="10"/>
        <v>3.4545454545454546</v>
      </c>
      <c r="J59" s="9">
        <f t="shared" si="11"/>
        <v>2.4567943293587557</v>
      </c>
      <c r="K59" s="29">
        <f>SUM(I59:J59)</f>
        <v>5.911339783904211</v>
      </c>
      <c r="L59" s="6"/>
    </row>
    <row r="60" spans="1:12" ht="11.25">
      <c r="A60" s="46" t="s">
        <v>24</v>
      </c>
      <c r="B60" s="15">
        <f>SUM(B61:B80)</f>
        <v>45</v>
      </c>
      <c r="C60" s="17">
        <f>SUM(C61:C80)</f>
        <v>179150</v>
      </c>
      <c r="D60" s="17">
        <f>SUM(D61:D80)</f>
        <v>469782</v>
      </c>
      <c r="E60" s="18"/>
      <c r="F60" s="19"/>
      <c r="G60" s="7"/>
      <c r="H60" s="35"/>
      <c r="I60" s="5"/>
      <c r="J60" s="9"/>
      <c r="K60" s="9"/>
      <c r="L60" s="6"/>
    </row>
    <row r="61" spans="1:12" ht="11.25">
      <c r="A61" s="20" t="s">
        <v>63</v>
      </c>
      <c r="B61" s="21">
        <v>1</v>
      </c>
      <c r="C61" s="21">
        <v>25000</v>
      </c>
      <c r="D61" s="22">
        <v>150000</v>
      </c>
      <c r="E61" s="13"/>
      <c r="F61" s="14"/>
      <c r="G61" s="7">
        <f t="shared" si="0"/>
        <v>1</v>
      </c>
      <c r="H61" s="8">
        <f aca="true" t="shared" si="13" ref="H61:H80">C61-F61</f>
        <v>25000</v>
      </c>
      <c r="I61" s="5">
        <f aca="true" t="shared" si="14" ref="I61:I80">1+(9*(G61-1)/($G$113-1))</f>
        <v>1</v>
      </c>
      <c r="J61" s="9">
        <f aca="true" t="shared" si="15" ref="J61:J80">1+(9*(H61-$H$69)/($H$113-$H$69))</f>
        <v>2.231386339908786</v>
      </c>
      <c r="K61" s="9">
        <f>SUM(I61:J61)</f>
        <v>3.231386339908786</v>
      </c>
      <c r="L61" s="6"/>
    </row>
    <row r="62" spans="1:12" ht="11.25">
      <c r="A62" s="20" t="s">
        <v>127</v>
      </c>
      <c r="B62" s="21">
        <v>3</v>
      </c>
      <c r="C62" s="21">
        <v>8100</v>
      </c>
      <c r="D62" s="22">
        <v>14500</v>
      </c>
      <c r="E62" s="13">
        <v>2</v>
      </c>
      <c r="F62" s="34">
        <v>1168.602</v>
      </c>
      <c r="G62" s="7">
        <f t="shared" si="0"/>
        <v>1</v>
      </c>
      <c r="H62" s="8">
        <f t="shared" si="13"/>
        <v>6931.398</v>
      </c>
      <c r="I62" s="5">
        <f t="shared" si="14"/>
        <v>1</v>
      </c>
      <c r="J62" s="9">
        <f t="shared" si="15"/>
        <v>1.3378349469751085</v>
      </c>
      <c r="K62" s="9">
        <f>SUM(I62:J62)</f>
        <v>2.3378349469751085</v>
      </c>
      <c r="L62" s="6"/>
    </row>
    <row r="63" spans="1:12" ht="11.25">
      <c r="A63" s="20" t="s">
        <v>122</v>
      </c>
      <c r="B63" s="21">
        <v>1</v>
      </c>
      <c r="C63" s="21">
        <v>250</v>
      </c>
      <c r="D63" s="22">
        <v>1500</v>
      </c>
      <c r="E63" s="13"/>
      <c r="F63" s="14"/>
      <c r="G63" s="7">
        <f t="shared" si="0"/>
        <v>1</v>
      </c>
      <c r="H63" s="8">
        <f t="shared" si="13"/>
        <v>250</v>
      </c>
      <c r="I63" s="5">
        <f t="shared" si="14"/>
        <v>1</v>
      </c>
      <c r="J63" s="9">
        <f t="shared" si="15"/>
        <v>1.0074179899994504</v>
      </c>
      <c r="K63" s="9">
        <f>SUM(I63:J63)</f>
        <v>2.0074179899994506</v>
      </c>
      <c r="L63" s="6"/>
    </row>
    <row r="64" spans="1:12" ht="11.25">
      <c r="A64" s="20" t="s">
        <v>123</v>
      </c>
      <c r="B64" s="21">
        <v>2</v>
      </c>
      <c r="C64" s="21">
        <v>32400</v>
      </c>
      <c r="D64" s="22">
        <v>54000</v>
      </c>
      <c r="E64" s="13"/>
      <c r="F64" s="14"/>
      <c r="G64" s="7">
        <f t="shared" si="0"/>
        <v>2</v>
      </c>
      <c r="H64" s="8">
        <f t="shared" si="13"/>
        <v>32400</v>
      </c>
      <c r="I64" s="7">
        <f t="shared" si="14"/>
        <v>1.8181818181818183</v>
      </c>
      <c r="J64" s="9">
        <f t="shared" si="15"/>
        <v>2.597340513215012</v>
      </c>
      <c r="K64" s="9">
        <f>SUM(I64:J64)</f>
        <v>4.41552233139683</v>
      </c>
      <c r="L64" s="6"/>
    </row>
    <row r="65" spans="1:12" ht="11.25">
      <c r="A65" s="20" t="s">
        <v>25</v>
      </c>
      <c r="B65" s="21">
        <v>1</v>
      </c>
      <c r="C65" s="21">
        <v>4000</v>
      </c>
      <c r="D65" s="22">
        <v>8000</v>
      </c>
      <c r="E65" s="13"/>
      <c r="F65" s="14"/>
      <c r="G65" s="7">
        <f t="shared" si="0"/>
        <v>1</v>
      </c>
      <c r="H65" s="8">
        <f t="shared" si="13"/>
        <v>4000</v>
      </c>
      <c r="I65" s="7">
        <f t="shared" si="14"/>
        <v>1</v>
      </c>
      <c r="J65" s="9">
        <f t="shared" si="15"/>
        <v>1.1928677399857135</v>
      </c>
      <c r="K65" s="9">
        <f aca="true" t="shared" si="16" ref="K65:K80">SUM(I65:J65)</f>
        <v>2.1928677399857133</v>
      </c>
      <c r="L65" s="6"/>
    </row>
    <row r="66" spans="1:12" ht="11.25">
      <c r="A66" s="20" t="s">
        <v>26</v>
      </c>
      <c r="B66" s="21">
        <v>4</v>
      </c>
      <c r="C66" s="22">
        <v>1100</v>
      </c>
      <c r="D66" s="22">
        <v>2500</v>
      </c>
      <c r="E66" s="13"/>
      <c r="F66" s="14"/>
      <c r="G66" s="7">
        <f t="shared" si="0"/>
        <v>4</v>
      </c>
      <c r="H66" s="8">
        <f t="shared" si="13"/>
        <v>1100</v>
      </c>
      <c r="I66" s="7">
        <f t="shared" si="14"/>
        <v>3.4545454545454546</v>
      </c>
      <c r="J66" s="9">
        <f t="shared" si="15"/>
        <v>1.0494532666630034</v>
      </c>
      <c r="K66" s="9">
        <f t="shared" si="16"/>
        <v>4.503998721208458</v>
      </c>
      <c r="L66" s="6"/>
    </row>
    <row r="67" spans="1:12" ht="11.25">
      <c r="A67" s="20" t="s">
        <v>128</v>
      </c>
      <c r="B67" s="21">
        <v>0</v>
      </c>
      <c r="C67" s="32">
        <v>0</v>
      </c>
      <c r="D67" s="32">
        <v>0</v>
      </c>
      <c r="E67" s="42">
        <v>1</v>
      </c>
      <c r="F67" s="43">
        <v>3265.678</v>
      </c>
      <c r="G67" s="57">
        <f t="shared" si="0"/>
        <v>-1</v>
      </c>
      <c r="H67" s="58">
        <f t="shared" si="13"/>
        <v>-3265.678</v>
      </c>
      <c r="I67" s="7">
        <f t="shared" si="14"/>
        <v>-0.6363636363636365</v>
      </c>
      <c r="J67" s="9">
        <f t="shared" si="15"/>
        <v>0.8335562283641959</v>
      </c>
      <c r="K67" s="29"/>
      <c r="L67" s="56"/>
    </row>
    <row r="68" spans="1:12" ht="11.25">
      <c r="A68" s="20" t="s">
        <v>27</v>
      </c>
      <c r="B68" s="21">
        <v>1</v>
      </c>
      <c r="C68" s="22">
        <v>22500</v>
      </c>
      <c r="D68" s="22">
        <v>45000</v>
      </c>
      <c r="E68" s="13"/>
      <c r="F68" s="14"/>
      <c r="G68" s="7">
        <f t="shared" si="0"/>
        <v>1</v>
      </c>
      <c r="H68" s="8">
        <f t="shared" si="13"/>
        <v>22500</v>
      </c>
      <c r="I68" s="7">
        <f t="shared" si="14"/>
        <v>1</v>
      </c>
      <c r="J68" s="9">
        <f t="shared" si="15"/>
        <v>2.1077531732512775</v>
      </c>
      <c r="K68" s="9">
        <f t="shared" si="16"/>
        <v>3.1077531732512775</v>
      </c>
      <c r="L68" s="6"/>
    </row>
    <row r="69" spans="1:12" ht="11.25">
      <c r="A69" s="20" t="s">
        <v>28</v>
      </c>
      <c r="B69" s="21">
        <v>1</v>
      </c>
      <c r="C69" s="22">
        <v>100</v>
      </c>
      <c r="D69" s="22">
        <v>1500</v>
      </c>
      <c r="E69" s="13"/>
      <c r="F69" s="14"/>
      <c r="G69" s="7">
        <f aca="true" t="shared" si="17" ref="G69:G126">B69-E69</f>
        <v>1</v>
      </c>
      <c r="H69" s="8">
        <f t="shared" si="13"/>
        <v>100</v>
      </c>
      <c r="I69" s="7">
        <f t="shared" si="14"/>
        <v>1</v>
      </c>
      <c r="J69" s="9">
        <f t="shared" si="15"/>
        <v>1</v>
      </c>
      <c r="K69" s="9">
        <f t="shared" si="16"/>
        <v>2</v>
      </c>
      <c r="L69" s="6"/>
    </row>
    <row r="70" spans="1:12" ht="10.5" customHeight="1">
      <c r="A70" s="20" t="s">
        <v>29</v>
      </c>
      <c r="B70" s="21">
        <v>3</v>
      </c>
      <c r="C70" s="22">
        <v>4530</v>
      </c>
      <c r="D70" s="22">
        <v>6800</v>
      </c>
      <c r="E70" s="13">
        <v>1</v>
      </c>
      <c r="F70" s="34">
        <v>251.054</v>
      </c>
      <c r="G70" s="7">
        <f t="shared" si="17"/>
        <v>2</v>
      </c>
      <c r="H70" s="8">
        <f t="shared" si="13"/>
        <v>4278.946</v>
      </c>
      <c r="I70" s="7">
        <f t="shared" si="14"/>
        <v>1.8181818181818183</v>
      </c>
      <c r="J70" s="9">
        <f t="shared" si="15"/>
        <v>1.2066625309082917</v>
      </c>
      <c r="K70" s="9">
        <f t="shared" si="16"/>
        <v>3.02484434909011</v>
      </c>
      <c r="L70" s="1"/>
    </row>
    <row r="71" spans="1:12" ht="10.5" customHeight="1">
      <c r="A71" s="20" t="s">
        <v>26</v>
      </c>
      <c r="B71" s="21">
        <v>4</v>
      </c>
      <c r="C71" s="22">
        <v>21670</v>
      </c>
      <c r="D71" s="22">
        <v>51782</v>
      </c>
      <c r="E71" s="13"/>
      <c r="F71" s="14"/>
      <c r="G71" s="7">
        <f t="shared" si="17"/>
        <v>4</v>
      </c>
      <c r="H71" s="8">
        <f t="shared" si="13"/>
        <v>21670</v>
      </c>
      <c r="I71" s="7">
        <f t="shared" si="14"/>
        <v>3.4545454545454546</v>
      </c>
      <c r="J71" s="9">
        <f t="shared" si="15"/>
        <v>2.0667069619209846</v>
      </c>
      <c r="K71" s="9">
        <f t="shared" si="16"/>
        <v>5.521252416466439</v>
      </c>
      <c r="L71" s="1"/>
    </row>
    <row r="72" spans="1:12" ht="10.5" customHeight="1">
      <c r="A72" s="20" t="s">
        <v>124</v>
      </c>
      <c r="B72" s="21">
        <v>1</v>
      </c>
      <c r="C72" s="22">
        <v>7000</v>
      </c>
      <c r="D72" s="22">
        <v>15000</v>
      </c>
      <c r="E72" s="13"/>
      <c r="F72" s="14"/>
      <c r="G72" s="7">
        <f t="shared" si="17"/>
        <v>1</v>
      </c>
      <c r="H72" s="8">
        <f t="shared" si="13"/>
        <v>7000</v>
      </c>
      <c r="I72" s="7">
        <f t="shared" si="14"/>
        <v>1</v>
      </c>
      <c r="J72" s="9">
        <f t="shared" si="15"/>
        <v>1.341227539974724</v>
      </c>
      <c r="K72" s="9">
        <f t="shared" si="16"/>
        <v>2.341227539974724</v>
      </c>
      <c r="L72" s="1"/>
    </row>
    <row r="73" spans="1:12" ht="11.25">
      <c r="A73" s="20" t="s">
        <v>30</v>
      </c>
      <c r="B73" s="21">
        <v>2</v>
      </c>
      <c r="C73" s="22">
        <v>2550</v>
      </c>
      <c r="D73" s="22">
        <v>4500</v>
      </c>
      <c r="E73" s="13"/>
      <c r="F73" s="14"/>
      <c r="G73" s="7">
        <f t="shared" si="17"/>
        <v>2</v>
      </c>
      <c r="H73" s="8">
        <f t="shared" si="13"/>
        <v>2550</v>
      </c>
      <c r="I73" s="7">
        <f t="shared" si="14"/>
        <v>1.8181818181818183</v>
      </c>
      <c r="J73" s="9">
        <f t="shared" si="15"/>
        <v>1.1211605033243586</v>
      </c>
      <c r="K73" s="9">
        <f t="shared" si="16"/>
        <v>2.939342321506177</v>
      </c>
      <c r="L73" s="6"/>
    </row>
    <row r="74" spans="1:12" ht="11.25">
      <c r="A74" s="20" t="s">
        <v>31</v>
      </c>
      <c r="B74" s="21">
        <v>7</v>
      </c>
      <c r="C74" s="22">
        <v>12450</v>
      </c>
      <c r="D74" s="22">
        <v>39500</v>
      </c>
      <c r="E74" s="13">
        <v>1</v>
      </c>
      <c r="F74" s="34">
        <v>1396.922</v>
      </c>
      <c r="G74" s="7">
        <f t="shared" si="17"/>
        <v>6</v>
      </c>
      <c r="H74" s="8">
        <f t="shared" si="13"/>
        <v>11053.078</v>
      </c>
      <c r="I74" s="7">
        <f t="shared" si="14"/>
        <v>5.090909090909091</v>
      </c>
      <c r="J74" s="9">
        <f t="shared" si="15"/>
        <v>1.5416654871146767</v>
      </c>
      <c r="K74" s="29">
        <f t="shared" si="16"/>
        <v>6.6325745780237675</v>
      </c>
      <c r="L74" s="1"/>
    </row>
    <row r="75" spans="1:12" ht="11.25">
      <c r="A75" s="30" t="s">
        <v>53</v>
      </c>
      <c r="B75" s="31">
        <v>3</v>
      </c>
      <c r="C75" s="32">
        <v>3500</v>
      </c>
      <c r="D75" s="32">
        <v>6500</v>
      </c>
      <c r="E75" s="33"/>
      <c r="F75" s="34"/>
      <c r="G75" s="7">
        <f t="shared" si="17"/>
        <v>3</v>
      </c>
      <c r="H75" s="35">
        <f t="shared" si="13"/>
        <v>3500</v>
      </c>
      <c r="I75" s="7">
        <f t="shared" si="14"/>
        <v>2.6363636363636367</v>
      </c>
      <c r="J75" s="9">
        <f t="shared" si="15"/>
        <v>1.1681411066542118</v>
      </c>
      <c r="K75" s="29">
        <f t="shared" si="16"/>
        <v>3.8045047430178487</v>
      </c>
      <c r="L75" s="1"/>
    </row>
    <row r="76" spans="1:12" ht="11.25">
      <c r="A76" s="30" t="s">
        <v>27</v>
      </c>
      <c r="B76" s="31">
        <v>1</v>
      </c>
      <c r="C76" s="32">
        <v>22500</v>
      </c>
      <c r="D76" s="32">
        <v>45000</v>
      </c>
      <c r="E76" s="33"/>
      <c r="F76" s="34"/>
      <c r="G76" s="7">
        <f t="shared" si="17"/>
        <v>1</v>
      </c>
      <c r="H76" s="35">
        <f t="shared" si="13"/>
        <v>22500</v>
      </c>
      <c r="I76" s="7">
        <f t="shared" si="14"/>
        <v>1</v>
      </c>
      <c r="J76" s="9">
        <f t="shared" si="15"/>
        <v>2.1077531732512775</v>
      </c>
      <c r="K76" s="29">
        <f t="shared" si="16"/>
        <v>3.1077531732512775</v>
      </c>
      <c r="L76" s="1"/>
    </row>
    <row r="77" spans="1:12" ht="11.25">
      <c r="A77" s="30" t="s">
        <v>30</v>
      </c>
      <c r="B77" s="31">
        <v>6</v>
      </c>
      <c r="C77" s="32">
        <v>8950</v>
      </c>
      <c r="D77" s="32">
        <v>16500</v>
      </c>
      <c r="E77" s="33"/>
      <c r="F77" s="34"/>
      <c r="G77" s="7">
        <f t="shared" si="17"/>
        <v>6</v>
      </c>
      <c r="H77" s="35">
        <f t="shared" si="13"/>
        <v>8950</v>
      </c>
      <c r="I77" s="7">
        <f t="shared" si="14"/>
        <v>5.090909090909091</v>
      </c>
      <c r="J77" s="9">
        <f t="shared" si="15"/>
        <v>1.4376614099675806</v>
      </c>
      <c r="K77" s="29">
        <f t="shared" si="16"/>
        <v>6.528570500876672</v>
      </c>
      <c r="L77" s="1"/>
    </row>
    <row r="78" spans="1:12" ht="11.25">
      <c r="A78" s="30" t="s">
        <v>28</v>
      </c>
      <c r="B78" s="31">
        <v>1</v>
      </c>
      <c r="C78" s="32">
        <v>100</v>
      </c>
      <c r="D78" s="32">
        <v>1500</v>
      </c>
      <c r="E78" s="33"/>
      <c r="F78" s="34"/>
      <c r="G78" s="7">
        <f t="shared" si="17"/>
        <v>1</v>
      </c>
      <c r="H78" s="35">
        <f t="shared" si="13"/>
        <v>100</v>
      </c>
      <c r="I78" s="7">
        <f t="shared" si="14"/>
        <v>1</v>
      </c>
      <c r="J78" s="9">
        <f t="shared" si="15"/>
        <v>1</v>
      </c>
      <c r="K78" s="29">
        <f t="shared" si="16"/>
        <v>2</v>
      </c>
      <c r="L78" s="1"/>
    </row>
    <row r="79" spans="1:12" ht="11.25">
      <c r="A79" s="30" t="s">
        <v>125</v>
      </c>
      <c r="B79" s="31">
        <v>2</v>
      </c>
      <c r="C79" s="32">
        <v>1450</v>
      </c>
      <c r="D79" s="32">
        <v>3500</v>
      </c>
      <c r="E79" s="33"/>
      <c r="F79" s="34"/>
      <c r="G79" s="7">
        <f t="shared" si="17"/>
        <v>2</v>
      </c>
      <c r="H79" s="35">
        <f t="shared" si="13"/>
        <v>1450</v>
      </c>
      <c r="I79" s="7">
        <f t="shared" si="14"/>
        <v>1.8181818181818183</v>
      </c>
      <c r="J79" s="9">
        <f t="shared" si="15"/>
        <v>1.0667619099950547</v>
      </c>
      <c r="K79" s="29">
        <f t="shared" si="16"/>
        <v>2.8849437281768733</v>
      </c>
      <c r="L79" s="1"/>
    </row>
    <row r="80" spans="1:12" ht="11.25">
      <c r="A80" s="30" t="s">
        <v>56</v>
      </c>
      <c r="B80" s="31">
        <v>1</v>
      </c>
      <c r="C80" s="32">
        <v>1000</v>
      </c>
      <c r="D80" s="32">
        <v>2200</v>
      </c>
      <c r="E80" s="33"/>
      <c r="F80" s="34"/>
      <c r="G80" s="7">
        <f t="shared" si="17"/>
        <v>1</v>
      </c>
      <c r="H80" s="35">
        <f t="shared" si="13"/>
        <v>1000</v>
      </c>
      <c r="I80" s="7">
        <f t="shared" si="14"/>
        <v>1</v>
      </c>
      <c r="J80" s="9">
        <f t="shared" si="15"/>
        <v>1.0445079399967032</v>
      </c>
      <c r="K80" s="29">
        <f t="shared" si="16"/>
        <v>2.044507939996703</v>
      </c>
      <c r="L80" s="1"/>
    </row>
    <row r="81" spans="1:12" ht="11.25">
      <c r="A81" s="47" t="s">
        <v>36</v>
      </c>
      <c r="B81" s="24">
        <v>2</v>
      </c>
      <c r="C81" s="25">
        <f>SUM(C82:C83)</f>
        <v>20979</v>
      </c>
      <c r="D81" s="25">
        <f>SUM(D82:D83)</f>
        <v>44756</v>
      </c>
      <c r="E81" s="13"/>
      <c r="F81" s="14"/>
      <c r="G81" s="7"/>
      <c r="H81" s="8"/>
      <c r="I81" s="5"/>
      <c r="J81" s="9"/>
      <c r="K81" s="9"/>
      <c r="L81" s="1"/>
    </row>
    <row r="82" spans="1:12" ht="11.25">
      <c r="A82" s="20" t="s">
        <v>37</v>
      </c>
      <c r="B82" s="21">
        <v>1</v>
      </c>
      <c r="C82" s="22">
        <v>15115</v>
      </c>
      <c r="D82" s="22">
        <v>34999</v>
      </c>
      <c r="E82" s="13"/>
      <c r="F82" s="14"/>
      <c r="G82" s="7">
        <f t="shared" si="17"/>
        <v>1</v>
      </c>
      <c r="H82" s="8">
        <f aca="true" t="shared" si="18" ref="H82:H117">C82-F82</f>
        <v>15115</v>
      </c>
      <c r="I82" s="5">
        <f>1+(9*(G82-1)/($G$113-1))</f>
        <v>1</v>
      </c>
      <c r="J82" s="9">
        <f aca="true" t="shared" si="19" ref="J82:J87">1+(9*(H82-$H$69)/($H$113-$H$69))</f>
        <v>1.742540798944997</v>
      </c>
      <c r="K82" s="9">
        <f aca="true" t="shared" si="20" ref="K82:K117">SUM(I82:J82)</f>
        <v>2.7425407989449972</v>
      </c>
      <c r="L82" s="1"/>
    </row>
    <row r="83" spans="1:12" ht="11.25">
      <c r="A83" s="20" t="s">
        <v>79</v>
      </c>
      <c r="B83" s="21">
        <v>1</v>
      </c>
      <c r="C83" s="22">
        <v>5864</v>
      </c>
      <c r="D83" s="22">
        <v>9757</v>
      </c>
      <c r="E83" s="13"/>
      <c r="F83" s="14"/>
      <c r="G83" s="7">
        <f t="shared" si="17"/>
        <v>1</v>
      </c>
      <c r="H83" s="8">
        <f t="shared" si="18"/>
        <v>5864</v>
      </c>
      <c r="I83" s="5">
        <f>1+(9*(G83-1)/($G$113-1))</f>
        <v>1</v>
      </c>
      <c r="J83" s="9">
        <f t="shared" si="19"/>
        <v>1.2850486290455518</v>
      </c>
      <c r="K83" s="9">
        <f t="shared" si="20"/>
        <v>2.285048629045552</v>
      </c>
      <c r="L83" s="1"/>
    </row>
    <row r="84" spans="1:12" ht="11.25">
      <c r="A84" s="47" t="s">
        <v>9</v>
      </c>
      <c r="B84" s="24">
        <f>SUM(B85:B87)</f>
        <v>13</v>
      </c>
      <c r="C84" s="25">
        <f>SUM(C85:C87)</f>
        <v>98551</v>
      </c>
      <c r="D84" s="25">
        <f>SUM(D85:D87)</f>
        <v>162801</v>
      </c>
      <c r="E84" s="13"/>
      <c r="F84" s="14"/>
      <c r="G84" s="7"/>
      <c r="H84" s="8"/>
      <c r="I84" s="5"/>
      <c r="J84" s="9">
        <f t="shared" si="19"/>
        <v>0.9950546733336997</v>
      </c>
      <c r="K84" s="9"/>
      <c r="L84" s="1"/>
    </row>
    <row r="85" spans="1:12" ht="11.25">
      <c r="A85" s="20" t="s">
        <v>33</v>
      </c>
      <c r="B85" s="21">
        <v>6</v>
      </c>
      <c r="C85" s="22">
        <v>46479</v>
      </c>
      <c r="D85" s="22">
        <v>87571</v>
      </c>
      <c r="E85" s="13"/>
      <c r="F85" s="14"/>
      <c r="G85" s="7">
        <f t="shared" si="17"/>
        <v>6</v>
      </c>
      <c r="H85" s="8">
        <f t="shared" si="18"/>
        <v>46479</v>
      </c>
      <c r="I85" s="7">
        <f>1+(9*(G85-1)/($G$113-1))</f>
        <v>5.090909090909091</v>
      </c>
      <c r="J85" s="9">
        <f t="shared" si="19"/>
        <v>3.2935930545634378</v>
      </c>
      <c r="K85" s="9">
        <f t="shared" si="20"/>
        <v>8.384502145472528</v>
      </c>
      <c r="L85" s="1"/>
    </row>
    <row r="86" spans="1:12" ht="11.25">
      <c r="A86" s="20" t="s">
        <v>33</v>
      </c>
      <c r="B86" s="21">
        <v>1</v>
      </c>
      <c r="C86" s="22">
        <v>461</v>
      </c>
      <c r="D86" s="22">
        <v>8000</v>
      </c>
      <c r="E86" s="13"/>
      <c r="F86" s="14"/>
      <c r="G86" s="7">
        <f t="shared" si="17"/>
        <v>1</v>
      </c>
      <c r="H86" s="8">
        <f t="shared" si="18"/>
        <v>461</v>
      </c>
      <c r="I86" s="7">
        <f>1+(9*(G86-1)/($G$113-1))</f>
        <v>1</v>
      </c>
      <c r="J86" s="9">
        <f t="shared" si="19"/>
        <v>1.0178526292653443</v>
      </c>
      <c r="K86" s="9">
        <f t="shared" si="20"/>
        <v>2.0178526292653443</v>
      </c>
      <c r="L86" s="1"/>
    </row>
    <row r="87" spans="1:12" ht="11.25">
      <c r="A87" s="20" t="s">
        <v>10</v>
      </c>
      <c r="B87" s="21">
        <v>6</v>
      </c>
      <c r="C87" s="26">
        <v>51611</v>
      </c>
      <c r="D87" s="22">
        <v>67230</v>
      </c>
      <c r="E87" s="13"/>
      <c r="F87" s="14"/>
      <c r="G87" s="7">
        <f t="shared" si="17"/>
        <v>6</v>
      </c>
      <c r="H87" s="8">
        <f t="shared" si="18"/>
        <v>51611</v>
      </c>
      <c r="I87" s="7">
        <f>1+(9*(G87-1)/($G$113-1))</f>
        <v>5.090909090909091</v>
      </c>
      <c r="J87" s="9">
        <f t="shared" si="19"/>
        <v>3.5473872190779714</v>
      </c>
      <c r="K87" s="9">
        <f t="shared" si="20"/>
        <v>8.638296309987062</v>
      </c>
      <c r="L87" s="1"/>
    </row>
    <row r="88" spans="1:12" ht="11.25">
      <c r="A88" s="47" t="s">
        <v>38</v>
      </c>
      <c r="B88" s="24">
        <f>SUM(B89:B100)</f>
        <v>41</v>
      </c>
      <c r="C88" s="27">
        <f>SUM(C89:C100)</f>
        <v>347363</v>
      </c>
      <c r="D88" s="25">
        <f>SUM(D89:D100)</f>
        <v>856927</v>
      </c>
      <c r="E88" s="13"/>
      <c r="F88" s="14"/>
      <c r="G88" s="7"/>
      <c r="H88" s="8"/>
      <c r="I88" s="5"/>
      <c r="J88" s="9"/>
      <c r="K88" s="9"/>
      <c r="L88" s="1"/>
    </row>
    <row r="89" spans="1:12" ht="11.25">
      <c r="A89" s="20" t="s">
        <v>59</v>
      </c>
      <c r="B89" s="21">
        <v>5</v>
      </c>
      <c r="C89" s="5">
        <v>26279</v>
      </c>
      <c r="D89" s="22">
        <v>63800</v>
      </c>
      <c r="E89" s="13"/>
      <c r="F89" s="14"/>
      <c r="G89" s="7">
        <f t="shared" si="17"/>
        <v>5</v>
      </c>
      <c r="H89" s="8">
        <f t="shared" si="18"/>
        <v>26279</v>
      </c>
      <c r="I89" s="7">
        <f aca="true" t="shared" si="21" ref="I89:I100">1+(9*(G89-1)/($G$113-1))</f>
        <v>4.272727272727273</v>
      </c>
      <c r="J89" s="9">
        <f aca="true" t="shared" si="22" ref="J89:J100">1+(9*(H89-$H$69)/($H$113-$H$69))</f>
        <v>2.2946370679707675</v>
      </c>
      <c r="K89" s="9">
        <f t="shared" si="20"/>
        <v>6.567364340698041</v>
      </c>
      <c r="L89" s="1"/>
    </row>
    <row r="90" spans="1:12" ht="11.25">
      <c r="A90" s="20" t="s">
        <v>13</v>
      </c>
      <c r="B90" s="21">
        <v>3</v>
      </c>
      <c r="C90" s="5">
        <v>42812</v>
      </c>
      <c r="D90" s="22">
        <v>75843</v>
      </c>
      <c r="E90" s="13"/>
      <c r="F90" s="14"/>
      <c r="G90" s="7">
        <f t="shared" si="17"/>
        <v>3</v>
      </c>
      <c r="H90" s="8">
        <f t="shared" si="18"/>
        <v>42812</v>
      </c>
      <c r="I90" s="7">
        <f t="shared" si="21"/>
        <v>2.6363636363636367</v>
      </c>
      <c r="J90" s="9">
        <f t="shared" si="22"/>
        <v>3.112247925710204</v>
      </c>
      <c r="K90" s="9">
        <f t="shared" si="20"/>
        <v>5.74861156207384</v>
      </c>
      <c r="L90" s="1"/>
    </row>
    <row r="91" spans="1:12" ht="11.25">
      <c r="A91" s="20" t="s">
        <v>61</v>
      </c>
      <c r="B91" s="21">
        <v>5</v>
      </c>
      <c r="C91" s="5">
        <v>33664</v>
      </c>
      <c r="D91" s="22">
        <v>122471</v>
      </c>
      <c r="E91" s="13"/>
      <c r="F91" s="14"/>
      <c r="G91" s="7">
        <f t="shared" si="17"/>
        <v>5</v>
      </c>
      <c r="H91" s="8">
        <f t="shared" si="18"/>
        <v>33664</v>
      </c>
      <c r="I91" s="7">
        <f t="shared" si="21"/>
        <v>4.272727272727273</v>
      </c>
      <c r="J91" s="9">
        <f t="shared" si="22"/>
        <v>2.6598494422770482</v>
      </c>
      <c r="K91" s="9">
        <f t="shared" si="20"/>
        <v>6.932576715004322</v>
      </c>
      <c r="L91" s="1"/>
    </row>
    <row r="92" spans="1:12" ht="11.25">
      <c r="A92" s="20" t="s">
        <v>11</v>
      </c>
      <c r="B92" s="21">
        <v>5</v>
      </c>
      <c r="C92" s="5">
        <v>33200</v>
      </c>
      <c r="D92" s="22">
        <v>58900</v>
      </c>
      <c r="E92" s="13"/>
      <c r="F92" s="14"/>
      <c r="G92" s="7">
        <f t="shared" si="17"/>
        <v>5</v>
      </c>
      <c r="H92" s="8">
        <f t="shared" si="18"/>
        <v>33200</v>
      </c>
      <c r="I92" s="7">
        <f t="shared" si="21"/>
        <v>4.272727272727273</v>
      </c>
      <c r="J92" s="9">
        <f t="shared" si="22"/>
        <v>2.6369031265454144</v>
      </c>
      <c r="K92" s="9">
        <f t="shared" si="20"/>
        <v>6.909630399272688</v>
      </c>
      <c r="L92" s="1"/>
    </row>
    <row r="93" spans="1:12" ht="11.25">
      <c r="A93" s="20" t="s">
        <v>110</v>
      </c>
      <c r="B93" s="21">
        <v>1</v>
      </c>
      <c r="C93" s="5">
        <v>2200</v>
      </c>
      <c r="D93" s="22">
        <v>5743</v>
      </c>
      <c r="E93" s="13"/>
      <c r="F93" s="14"/>
      <c r="G93" s="7">
        <f t="shared" si="17"/>
        <v>1</v>
      </c>
      <c r="H93" s="8">
        <f t="shared" si="18"/>
        <v>2200</v>
      </c>
      <c r="I93" s="7">
        <f t="shared" si="21"/>
        <v>1</v>
      </c>
      <c r="J93" s="9">
        <f t="shared" si="22"/>
        <v>1.1038518599923073</v>
      </c>
      <c r="K93" s="9">
        <f t="shared" si="20"/>
        <v>2.1038518599923073</v>
      </c>
      <c r="L93" s="1"/>
    </row>
    <row r="94" spans="1:12" ht="11.25">
      <c r="A94" s="20" t="s">
        <v>12</v>
      </c>
      <c r="B94" s="21">
        <v>1</v>
      </c>
      <c r="C94" s="5">
        <v>7000</v>
      </c>
      <c r="D94" s="22">
        <v>14000</v>
      </c>
      <c r="E94" s="13"/>
      <c r="F94" s="14"/>
      <c r="G94" s="7">
        <f t="shared" si="17"/>
        <v>1</v>
      </c>
      <c r="H94" s="8">
        <f t="shared" si="18"/>
        <v>7000</v>
      </c>
      <c r="I94" s="7">
        <f t="shared" si="21"/>
        <v>1</v>
      </c>
      <c r="J94" s="9">
        <f t="shared" si="22"/>
        <v>1.341227539974724</v>
      </c>
      <c r="K94" s="9">
        <f t="shared" si="20"/>
        <v>2.341227539974724</v>
      </c>
      <c r="L94" s="1"/>
    </row>
    <row r="95" spans="1:12" ht="11.25">
      <c r="A95" s="20" t="s">
        <v>62</v>
      </c>
      <c r="B95" s="21">
        <v>6</v>
      </c>
      <c r="C95" s="5">
        <v>75450</v>
      </c>
      <c r="D95" s="22">
        <v>162672</v>
      </c>
      <c r="E95" s="13"/>
      <c r="F95" s="14"/>
      <c r="G95" s="7">
        <f t="shared" si="17"/>
        <v>6</v>
      </c>
      <c r="H95" s="8">
        <f t="shared" si="18"/>
        <v>75450</v>
      </c>
      <c r="I95" s="51">
        <f t="shared" si="21"/>
        <v>5.090909090909091</v>
      </c>
      <c r="J95" s="52">
        <f t="shared" si="22"/>
        <v>4.72630364305731</v>
      </c>
      <c r="K95" s="52">
        <f t="shared" si="20"/>
        <v>9.8172127339664</v>
      </c>
      <c r="L95" s="53">
        <v>5</v>
      </c>
    </row>
    <row r="96" spans="1:12" ht="11.25">
      <c r="A96" s="20" t="s">
        <v>111</v>
      </c>
      <c r="B96" s="21">
        <v>9</v>
      </c>
      <c r="C96" s="5">
        <v>65033</v>
      </c>
      <c r="D96" s="22">
        <v>221812</v>
      </c>
      <c r="E96" s="13"/>
      <c r="F96" s="14"/>
      <c r="G96" s="7">
        <f t="shared" si="17"/>
        <v>9</v>
      </c>
      <c r="H96" s="8">
        <f t="shared" si="18"/>
        <v>65033</v>
      </c>
      <c r="I96" s="51">
        <f t="shared" si="21"/>
        <v>7.545454545454546</v>
      </c>
      <c r="J96" s="52">
        <f t="shared" si="22"/>
        <v>4.211148964228803</v>
      </c>
      <c r="K96" s="52">
        <f t="shared" si="20"/>
        <v>11.756603509683348</v>
      </c>
      <c r="L96" s="53">
        <v>2</v>
      </c>
    </row>
    <row r="97" spans="1:12" ht="11.25">
      <c r="A97" s="20" t="s">
        <v>112</v>
      </c>
      <c r="B97" s="21">
        <v>1</v>
      </c>
      <c r="C97" s="5">
        <v>8490</v>
      </c>
      <c r="D97" s="22">
        <v>17000</v>
      </c>
      <c r="E97" s="13"/>
      <c r="F97" s="14"/>
      <c r="G97" s="7">
        <f t="shared" si="17"/>
        <v>1</v>
      </c>
      <c r="H97" s="8">
        <f t="shared" si="18"/>
        <v>8490</v>
      </c>
      <c r="I97" s="7">
        <f t="shared" si="21"/>
        <v>1</v>
      </c>
      <c r="J97" s="9">
        <f t="shared" si="22"/>
        <v>1.414912907302599</v>
      </c>
      <c r="K97" s="9">
        <f t="shared" si="20"/>
        <v>2.414912907302599</v>
      </c>
      <c r="L97" s="1"/>
    </row>
    <row r="98" spans="1:12" ht="11.25">
      <c r="A98" s="20" t="s">
        <v>77</v>
      </c>
      <c r="B98" s="21">
        <v>1</v>
      </c>
      <c r="C98" s="5">
        <v>1600</v>
      </c>
      <c r="D98" s="22">
        <v>3200</v>
      </c>
      <c r="E98" s="13"/>
      <c r="F98" s="14"/>
      <c r="G98" s="7">
        <f t="shared" si="17"/>
        <v>1</v>
      </c>
      <c r="H98" s="8">
        <f t="shared" si="18"/>
        <v>1600</v>
      </c>
      <c r="I98" s="7">
        <f t="shared" si="21"/>
        <v>1</v>
      </c>
      <c r="J98" s="9">
        <f t="shared" si="22"/>
        <v>1.0741798999945051</v>
      </c>
      <c r="K98" s="9">
        <f t="shared" si="20"/>
        <v>2.074179899994505</v>
      </c>
      <c r="L98" s="1"/>
    </row>
    <row r="99" spans="1:12" ht="11.25">
      <c r="A99" s="20" t="s">
        <v>113</v>
      </c>
      <c r="B99" s="21">
        <v>4</v>
      </c>
      <c r="C99" s="5">
        <v>51635</v>
      </c>
      <c r="D99" s="22">
        <v>111486</v>
      </c>
      <c r="E99" s="13"/>
      <c r="F99" s="14"/>
      <c r="G99" s="7">
        <f t="shared" si="17"/>
        <v>4</v>
      </c>
      <c r="H99" s="8">
        <f t="shared" si="18"/>
        <v>51635</v>
      </c>
      <c r="I99" s="7">
        <f t="shared" si="21"/>
        <v>3.4545454545454546</v>
      </c>
      <c r="J99" s="9">
        <f t="shared" si="22"/>
        <v>3.5485740974778834</v>
      </c>
      <c r="K99" s="9">
        <f t="shared" si="20"/>
        <v>7.003119552023338</v>
      </c>
      <c r="L99" s="1"/>
    </row>
    <row r="100" spans="1:12" ht="11.25">
      <c r="A100" s="20" t="s">
        <v>73</v>
      </c>
      <c r="B100" s="21">
        <v>0</v>
      </c>
      <c r="C100" s="5">
        <v>0</v>
      </c>
      <c r="D100" s="22">
        <v>0</v>
      </c>
      <c r="E100" s="42">
        <v>1</v>
      </c>
      <c r="F100" s="43">
        <v>2209</v>
      </c>
      <c r="G100" s="44">
        <f t="shared" si="17"/>
        <v>-1</v>
      </c>
      <c r="H100" s="45">
        <f t="shared" si="18"/>
        <v>-2209</v>
      </c>
      <c r="I100" s="7">
        <f t="shared" si="21"/>
        <v>-0.6363636363636365</v>
      </c>
      <c r="J100" s="9">
        <f t="shared" si="22"/>
        <v>0.885812407275125</v>
      </c>
      <c r="K100" s="9"/>
      <c r="L100" s="1"/>
    </row>
    <row r="101" spans="1:12" ht="11.25">
      <c r="A101" s="47" t="s">
        <v>39</v>
      </c>
      <c r="B101" s="24">
        <f>SUM(B102:B105)</f>
        <v>9</v>
      </c>
      <c r="C101" s="27">
        <f>SUM(C102:C105)</f>
        <v>34030</v>
      </c>
      <c r="D101" s="25">
        <f>SUM(D102:D105)</f>
        <v>115300</v>
      </c>
      <c r="E101" s="13"/>
      <c r="F101" s="14"/>
      <c r="G101" s="7"/>
      <c r="H101" s="8"/>
      <c r="I101" s="5"/>
      <c r="J101" s="9"/>
      <c r="K101" s="9"/>
      <c r="L101" s="1"/>
    </row>
    <row r="102" spans="1:12" ht="11.25">
      <c r="A102" s="20" t="s">
        <v>4</v>
      </c>
      <c r="B102" s="21">
        <v>5</v>
      </c>
      <c r="C102" s="5">
        <v>7630</v>
      </c>
      <c r="D102" s="22">
        <v>33300</v>
      </c>
      <c r="E102" s="13"/>
      <c r="F102" s="14"/>
      <c r="G102" s="7">
        <f t="shared" si="17"/>
        <v>5</v>
      </c>
      <c r="H102" s="8">
        <f t="shared" si="18"/>
        <v>7630</v>
      </c>
      <c r="I102" s="7">
        <f>1+(9*(G102-1)/($G$113-1))</f>
        <v>4.272727272727273</v>
      </c>
      <c r="J102" s="9">
        <f aca="true" t="shared" si="23" ref="J102:J110">1+(9*(H102-$H$69)/($H$113-$H$69))</f>
        <v>1.372383097972416</v>
      </c>
      <c r="K102" s="9">
        <f t="shared" si="20"/>
        <v>5.6451103706996895</v>
      </c>
      <c r="L102" s="1"/>
    </row>
    <row r="103" spans="1:12" ht="11.25">
      <c r="A103" s="20" t="s">
        <v>114</v>
      </c>
      <c r="B103" s="21">
        <v>2</v>
      </c>
      <c r="C103" s="5">
        <v>4400</v>
      </c>
      <c r="D103" s="22">
        <v>22000</v>
      </c>
      <c r="E103" s="13"/>
      <c r="F103" s="14"/>
      <c r="G103" s="7">
        <f t="shared" si="17"/>
        <v>2</v>
      </c>
      <c r="H103" s="8">
        <f t="shared" si="18"/>
        <v>4400</v>
      </c>
      <c r="I103" s="7">
        <f>1+(9*(G103-1)/($G$113-1))</f>
        <v>1.8181818181818183</v>
      </c>
      <c r="J103" s="9">
        <f t="shared" si="23"/>
        <v>1.212649046650915</v>
      </c>
      <c r="K103" s="9">
        <f t="shared" si="20"/>
        <v>3.0308308648327333</v>
      </c>
      <c r="L103" s="1"/>
    </row>
    <row r="104" spans="1:12" ht="11.25">
      <c r="A104" s="20" t="s">
        <v>115</v>
      </c>
      <c r="B104" s="21">
        <v>1</v>
      </c>
      <c r="C104" s="5">
        <v>15000</v>
      </c>
      <c r="D104" s="22">
        <v>40000</v>
      </c>
      <c r="E104" s="13"/>
      <c r="F104" s="14"/>
      <c r="G104" s="7">
        <f t="shared" si="17"/>
        <v>1</v>
      </c>
      <c r="H104" s="8">
        <f t="shared" si="18"/>
        <v>15000</v>
      </c>
      <c r="I104" s="7">
        <f>1+(9*(G104-1)/($G$113-1))</f>
        <v>1</v>
      </c>
      <c r="J104" s="9">
        <f t="shared" si="23"/>
        <v>1.7368536732787516</v>
      </c>
      <c r="K104" s="9">
        <f t="shared" si="20"/>
        <v>2.736853673278752</v>
      </c>
      <c r="L104" s="1"/>
    </row>
    <row r="105" spans="1:12" ht="11.25">
      <c r="A105" s="30" t="s">
        <v>52</v>
      </c>
      <c r="B105" s="31">
        <v>1</v>
      </c>
      <c r="C105" s="37">
        <v>7000</v>
      </c>
      <c r="D105" s="32">
        <v>20000</v>
      </c>
      <c r="E105" s="33"/>
      <c r="F105" s="34"/>
      <c r="G105" s="7">
        <f t="shared" si="17"/>
        <v>1</v>
      </c>
      <c r="H105" s="35">
        <f t="shared" si="18"/>
        <v>7000</v>
      </c>
      <c r="I105" s="7">
        <f>1+(9*(G105-1)/($G$113-1))</f>
        <v>1</v>
      </c>
      <c r="J105" s="9">
        <f t="shared" si="23"/>
        <v>1.341227539974724</v>
      </c>
      <c r="K105" s="9">
        <f t="shared" si="20"/>
        <v>2.341227539974724</v>
      </c>
      <c r="L105" s="1"/>
    </row>
    <row r="106" spans="1:12" ht="11.25">
      <c r="A106" s="48" t="s">
        <v>6</v>
      </c>
      <c r="B106" s="24">
        <f>SUM(B107:B110)</f>
        <v>15</v>
      </c>
      <c r="C106" s="27">
        <f>SUM(C107:C110)</f>
        <v>128451</v>
      </c>
      <c r="D106" s="25">
        <f>SUM(D107:D110)</f>
        <v>217300</v>
      </c>
      <c r="E106" s="13"/>
      <c r="F106" s="14"/>
      <c r="G106" s="7"/>
      <c r="H106" s="8"/>
      <c r="I106" s="5"/>
      <c r="J106" s="9">
        <f t="shared" si="23"/>
        <v>0.9950546733336997</v>
      </c>
      <c r="K106" s="9"/>
      <c r="L106" s="1"/>
    </row>
    <row r="107" spans="1:12" ht="11.25">
      <c r="A107" s="50" t="s">
        <v>116</v>
      </c>
      <c r="B107" s="21">
        <v>2</v>
      </c>
      <c r="C107" s="5">
        <v>3480</v>
      </c>
      <c r="D107" s="22">
        <v>5800</v>
      </c>
      <c r="E107" s="13"/>
      <c r="F107" s="14"/>
      <c r="G107" s="7">
        <f t="shared" si="17"/>
        <v>2</v>
      </c>
      <c r="H107" s="35">
        <f>C107-F107</f>
        <v>3480</v>
      </c>
      <c r="I107" s="7">
        <f>1+(9*(G107-1)/($G$113-1))</f>
        <v>1.8181818181818183</v>
      </c>
      <c r="J107" s="9">
        <f t="shared" si="23"/>
        <v>1.1671520413209517</v>
      </c>
      <c r="K107" s="29">
        <f t="shared" si="20"/>
        <v>2.98533385950277</v>
      </c>
      <c r="L107" s="1"/>
    </row>
    <row r="108" spans="1:12" ht="11.25">
      <c r="A108" s="50" t="s">
        <v>117</v>
      </c>
      <c r="B108" s="21">
        <v>4</v>
      </c>
      <c r="C108" s="5">
        <v>29471</v>
      </c>
      <c r="D108" s="22">
        <v>51500</v>
      </c>
      <c r="E108" s="13"/>
      <c r="F108" s="14"/>
      <c r="G108" s="7">
        <f t="shared" si="17"/>
        <v>4</v>
      </c>
      <c r="H108" s="35">
        <f>C108-F108</f>
        <v>29471</v>
      </c>
      <c r="I108" s="7">
        <f>1+(9*(G108-1)/($G$113-1))</f>
        <v>3.4545454545454546</v>
      </c>
      <c r="J108" s="9">
        <f t="shared" si="23"/>
        <v>2.4524918951590746</v>
      </c>
      <c r="K108" s="29">
        <f t="shared" si="20"/>
        <v>5.907037349704529</v>
      </c>
      <c r="L108" s="1"/>
    </row>
    <row r="109" spans="1:12" ht="11.25">
      <c r="A109" s="50" t="s">
        <v>118</v>
      </c>
      <c r="B109" s="21">
        <v>1</v>
      </c>
      <c r="C109" s="5">
        <v>25000</v>
      </c>
      <c r="D109" s="22">
        <v>49000</v>
      </c>
      <c r="E109" s="13"/>
      <c r="F109" s="14"/>
      <c r="G109" s="7">
        <f t="shared" si="17"/>
        <v>1</v>
      </c>
      <c r="H109" s="35">
        <f>C109-F109</f>
        <v>25000</v>
      </c>
      <c r="I109" s="7">
        <f>1+(9*(G109-1)/($G$113-1))</f>
        <v>1</v>
      </c>
      <c r="J109" s="9">
        <f t="shared" si="23"/>
        <v>2.231386339908786</v>
      </c>
      <c r="K109" s="29">
        <f t="shared" si="20"/>
        <v>3.231386339908786</v>
      </c>
      <c r="L109" s="1"/>
    </row>
    <row r="110" spans="1:12" ht="11.25">
      <c r="A110" s="50" t="s">
        <v>119</v>
      </c>
      <c r="B110" s="21">
        <v>8</v>
      </c>
      <c r="C110" s="5">
        <v>70500</v>
      </c>
      <c r="D110" s="22">
        <v>111000</v>
      </c>
      <c r="E110" s="13"/>
      <c r="F110" s="14"/>
      <c r="G110" s="7">
        <f t="shared" si="17"/>
        <v>8</v>
      </c>
      <c r="H110" s="8">
        <f t="shared" si="18"/>
        <v>70500</v>
      </c>
      <c r="I110" s="51">
        <f>1+(9*(G110-1)/($G$113-1))</f>
        <v>6.7272727272727275</v>
      </c>
      <c r="J110" s="52">
        <f t="shared" si="23"/>
        <v>4.481509973075443</v>
      </c>
      <c r="K110" s="52">
        <f t="shared" si="20"/>
        <v>11.20878270034817</v>
      </c>
      <c r="L110" s="53">
        <v>3</v>
      </c>
    </row>
    <row r="111" spans="1:12" ht="11.25">
      <c r="A111" s="47" t="s">
        <v>40</v>
      </c>
      <c r="B111" s="24">
        <f>SUM(B112:B113)</f>
        <v>20</v>
      </c>
      <c r="C111" s="27">
        <f>SUM(C112:C113)</f>
        <v>244394</v>
      </c>
      <c r="D111" s="25">
        <f>SUM(D112:D113)</f>
        <v>458061</v>
      </c>
      <c r="E111" s="13"/>
      <c r="F111" s="14"/>
      <c r="G111" s="7"/>
      <c r="H111" s="8"/>
      <c r="I111" s="5"/>
      <c r="J111" s="9"/>
      <c r="K111" s="9"/>
      <c r="L111" s="1"/>
    </row>
    <row r="112" spans="1:12" ht="11.25">
      <c r="A112" s="20" t="s">
        <v>64</v>
      </c>
      <c r="B112" s="21">
        <v>8</v>
      </c>
      <c r="C112" s="5">
        <v>62304</v>
      </c>
      <c r="D112" s="22">
        <v>136676</v>
      </c>
      <c r="E112" s="13"/>
      <c r="F112" s="14"/>
      <c r="G112" s="7">
        <f t="shared" si="17"/>
        <v>8</v>
      </c>
      <c r="H112" s="8">
        <f t="shared" si="18"/>
        <v>62304</v>
      </c>
      <c r="I112" s="51">
        <f>1+(9*(G112-1)/($G$113-1))</f>
        <v>6.7272727272727275</v>
      </c>
      <c r="J112" s="52">
        <f>1+(9*(H112-$H$69)/($H$113-$H$69))</f>
        <v>4.076190999505467</v>
      </c>
      <c r="K112" s="52">
        <f t="shared" si="20"/>
        <v>10.803463726778194</v>
      </c>
      <c r="L112" s="54">
        <v>4</v>
      </c>
    </row>
    <row r="113" spans="1:12" ht="11.25">
      <c r="A113" s="20" t="s">
        <v>8</v>
      </c>
      <c r="B113" s="21">
        <v>12</v>
      </c>
      <c r="C113" s="5">
        <v>182090</v>
      </c>
      <c r="D113" s="22">
        <v>321385</v>
      </c>
      <c r="E113" s="13"/>
      <c r="F113" s="14"/>
      <c r="G113" s="7">
        <f t="shared" si="17"/>
        <v>12</v>
      </c>
      <c r="H113" s="8">
        <f t="shared" si="18"/>
        <v>182090</v>
      </c>
      <c r="I113" s="51">
        <f>1+(9*(G113-1)/($G$113-1))</f>
        <v>10</v>
      </c>
      <c r="J113" s="52">
        <f>1+(9*(H113-$H$69)/($H$113-$H$69))</f>
        <v>10</v>
      </c>
      <c r="K113" s="52">
        <f t="shared" si="20"/>
        <v>20</v>
      </c>
      <c r="L113" s="53">
        <v>1</v>
      </c>
    </row>
    <row r="114" spans="1:12" ht="11.25">
      <c r="A114" s="47" t="s">
        <v>41</v>
      </c>
      <c r="B114" s="24">
        <f>SUM(B115)</f>
        <v>5</v>
      </c>
      <c r="C114" s="27">
        <f>SUM(C115)</f>
        <v>28735</v>
      </c>
      <c r="D114" s="25">
        <f>SUM(D115)</f>
        <v>55400</v>
      </c>
      <c r="E114" s="13"/>
      <c r="F114" s="14"/>
      <c r="G114" s="7"/>
      <c r="H114" s="8"/>
      <c r="I114" s="5"/>
      <c r="J114" s="9"/>
      <c r="K114" s="9"/>
      <c r="L114" s="1"/>
    </row>
    <row r="115" spans="1:12" ht="11.25">
      <c r="A115" s="20" t="s">
        <v>57</v>
      </c>
      <c r="B115" s="21">
        <v>5</v>
      </c>
      <c r="C115" s="5">
        <v>28735</v>
      </c>
      <c r="D115" s="22">
        <v>55400</v>
      </c>
      <c r="E115" s="13"/>
      <c r="F115" s="14"/>
      <c r="G115" s="7">
        <f t="shared" si="17"/>
        <v>5</v>
      </c>
      <c r="H115" s="8">
        <f t="shared" si="18"/>
        <v>28735</v>
      </c>
      <c r="I115" s="7">
        <f>1+(9*(G115-1)/($G$113-1))</f>
        <v>4.272727272727273</v>
      </c>
      <c r="J115" s="9">
        <f>1+(9*(H115-$H$69)/($H$113-$H$69))</f>
        <v>2.416094290895104</v>
      </c>
      <c r="K115" s="9">
        <f t="shared" si="20"/>
        <v>6.688821563622378</v>
      </c>
      <c r="L115" s="1"/>
    </row>
    <row r="116" spans="1:24" ht="11.25">
      <c r="A116" s="47" t="s">
        <v>71</v>
      </c>
      <c r="B116" s="24">
        <f>SUM(B117)</f>
        <v>3</v>
      </c>
      <c r="C116" s="27">
        <f>SUM(C117)</f>
        <v>4462</v>
      </c>
      <c r="D116" s="25">
        <f>SUM(D117)</f>
        <v>9500</v>
      </c>
      <c r="E116" s="13"/>
      <c r="F116" s="14"/>
      <c r="G116" s="7"/>
      <c r="H116" s="8"/>
      <c r="I116" s="5"/>
      <c r="J116" s="9"/>
      <c r="K116" s="9"/>
      <c r="L116" s="1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12" ht="11.25">
      <c r="A117" s="20" t="s">
        <v>60</v>
      </c>
      <c r="B117" s="21">
        <v>3</v>
      </c>
      <c r="C117" s="5">
        <v>4462</v>
      </c>
      <c r="D117" s="22">
        <v>9500</v>
      </c>
      <c r="E117" s="13"/>
      <c r="F117" s="14"/>
      <c r="G117" s="7">
        <f t="shared" si="17"/>
        <v>3</v>
      </c>
      <c r="H117" s="8">
        <f t="shared" si="18"/>
        <v>4462</v>
      </c>
      <c r="I117" s="7">
        <f>1+(9*(G117-1)/($G$113-1))</f>
        <v>2.6363636363636367</v>
      </c>
      <c r="J117" s="9">
        <f>1+(9*(H117-$H$69)/($H$113-$H$69))</f>
        <v>1.215715149184021</v>
      </c>
      <c r="K117" s="9">
        <f t="shared" si="20"/>
        <v>3.8520787855476577</v>
      </c>
      <c r="L117" s="1"/>
    </row>
    <row r="118" spans="1:13" s="36" customFormat="1" ht="11.25">
      <c r="A118" s="47" t="s">
        <v>55</v>
      </c>
      <c r="B118" s="39">
        <f>SUM(B119)</f>
        <v>3</v>
      </c>
      <c r="C118" s="40">
        <f>SUM(C119)</f>
        <v>36364</v>
      </c>
      <c r="D118" s="41">
        <f>SUM(D119)</f>
        <v>65000</v>
      </c>
      <c r="E118" s="33"/>
      <c r="F118" s="34"/>
      <c r="G118" s="7"/>
      <c r="H118" s="35"/>
      <c r="I118" s="5"/>
      <c r="J118" s="9"/>
      <c r="K118" s="29"/>
      <c r="L118" s="1"/>
      <c r="M118" s="4"/>
    </row>
    <row r="119" spans="1:13" s="36" customFormat="1" ht="11.25">
      <c r="A119" s="38" t="s">
        <v>5</v>
      </c>
      <c r="B119" s="31">
        <v>3</v>
      </c>
      <c r="C119" s="37">
        <v>36364</v>
      </c>
      <c r="D119" s="32">
        <v>65000</v>
      </c>
      <c r="E119" s="33"/>
      <c r="F119" s="34"/>
      <c r="G119" s="7">
        <f t="shared" si="17"/>
        <v>3</v>
      </c>
      <c r="H119" s="35">
        <f>C119-F119</f>
        <v>36364</v>
      </c>
      <c r="I119" s="26">
        <f>1+(9*(G119-1)/($G$113-1))</f>
        <v>2.6363636363636367</v>
      </c>
      <c r="J119" s="9">
        <f>1+(9*(H119-$H$69)/($H$113-$H$69))</f>
        <v>2.793373262267157</v>
      </c>
      <c r="K119" s="29">
        <f>SUM(I119:J119)</f>
        <v>5.429736898630794</v>
      </c>
      <c r="L119" s="1"/>
      <c r="M119" s="4"/>
    </row>
    <row r="120" spans="1:12" ht="11.25">
      <c r="A120" s="47" t="s">
        <v>78</v>
      </c>
      <c r="B120" s="31"/>
      <c r="C120" s="37"/>
      <c r="D120" s="32"/>
      <c r="E120" s="33"/>
      <c r="F120" s="34"/>
      <c r="G120" s="7"/>
      <c r="H120" s="35"/>
      <c r="I120" s="5"/>
      <c r="J120" s="9"/>
      <c r="K120" s="29"/>
      <c r="L120" s="1"/>
    </row>
    <row r="121" spans="1:12" ht="11.25">
      <c r="A121" s="38" t="s">
        <v>76</v>
      </c>
      <c r="B121" s="31">
        <v>0</v>
      </c>
      <c r="C121" s="37">
        <v>0</v>
      </c>
      <c r="D121" s="32">
        <v>0</v>
      </c>
      <c r="E121" s="42">
        <v>1</v>
      </c>
      <c r="F121" s="43">
        <v>7000</v>
      </c>
      <c r="G121" s="44">
        <f t="shared" si="17"/>
        <v>-1</v>
      </c>
      <c r="H121" s="45">
        <f>C121-F121</f>
        <v>-7000</v>
      </c>
      <c r="I121" s="7">
        <f>1+(9*(G121-1)/($G$113-1))</f>
        <v>-0.6363636363636365</v>
      </c>
      <c r="J121" s="9">
        <f aca="true" t="shared" si="24" ref="J121:J126">1+(9*(H121-$H$69)/($H$113-$H$69))</f>
        <v>0.6488818066926754</v>
      </c>
      <c r="K121" s="29"/>
      <c r="L121" s="1"/>
    </row>
    <row r="122" spans="1:12" ht="11.25">
      <c r="A122" s="47" t="s">
        <v>120</v>
      </c>
      <c r="B122" s="31">
        <v>2</v>
      </c>
      <c r="C122" s="37">
        <v>4180</v>
      </c>
      <c r="D122" s="32">
        <v>10001</v>
      </c>
      <c r="E122" s="33"/>
      <c r="F122" s="34"/>
      <c r="G122" s="7"/>
      <c r="H122" s="35"/>
      <c r="I122" s="5"/>
      <c r="J122" s="9">
        <f t="shared" si="24"/>
        <v>0.9950546733336997</v>
      </c>
      <c r="K122" s="29"/>
      <c r="L122" s="1"/>
    </row>
    <row r="123" spans="1:12" ht="11.25">
      <c r="A123" s="38" t="s">
        <v>121</v>
      </c>
      <c r="B123" s="31">
        <v>2</v>
      </c>
      <c r="C123" s="37">
        <v>4180</v>
      </c>
      <c r="D123" s="32">
        <v>10001</v>
      </c>
      <c r="E123" s="33"/>
      <c r="F123" s="34"/>
      <c r="G123" s="7">
        <f t="shared" si="17"/>
        <v>2</v>
      </c>
      <c r="H123" s="35">
        <f>C123-F123</f>
        <v>4180</v>
      </c>
      <c r="I123" s="7">
        <f>1+(9*(G123-1)/($G$113-1))</f>
        <v>1.8181818181818183</v>
      </c>
      <c r="J123" s="9">
        <f t="shared" si="24"/>
        <v>1.201769327985054</v>
      </c>
      <c r="K123" s="29">
        <f>SUM(I123:J123)</f>
        <v>3.019951146166872</v>
      </c>
      <c r="L123" s="1"/>
    </row>
    <row r="124" spans="1:12" ht="11.25">
      <c r="A124" s="47" t="s">
        <v>105</v>
      </c>
      <c r="B124" s="39">
        <f>SUM(B125:B126)</f>
        <v>2</v>
      </c>
      <c r="C124" s="40">
        <f>SUM(C125:C126)</f>
        <v>4550</v>
      </c>
      <c r="D124" s="41">
        <f>SUM(D125:D126)</f>
        <v>17000</v>
      </c>
      <c r="E124" s="33"/>
      <c r="F124" s="34"/>
      <c r="G124" s="7"/>
      <c r="H124" s="35"/>
      <c r="I124" s="5"/>
      <c r="J124" s="9">
        <f t="shared" si="24"/>
        <v>0.9950546733336997</v>
      </c>
      <c r="K124" s="29"/>
      <c r="L124" s="1"/>
    </row>
    <row r="125" spans="1:12" ht="11.25">
      <c r="A125" s="38" t="s">
        <v>106</v>
      </c>
      <c r="B125" s="31">
        <v>1</v>
      </c>
      <c r="C125" s="37">
        <v>3050</v>
      </c>
      <c r="D125" s="32">
        <v>14000</v>
      </c>
      <c r="E125" s="33"/>
      <c r="F125" s="34"/>
      <c r="G125" s="7">
        <f t="shared" si="17"/>
        <v>1</v>
      </c>
      <c r="H125" s="35">
        <f>C125-F125</f>
        <v>3050</v>
      </c>
      <c r="I125" s="5">
        <f>1+(9*(G125-1)/($G$113-1))</f>
        <v>1</v>
      </c>
      <c r="J125" s="9">
        <f t="shared" si="24"/>
        <v>1.1458871366558603</v>
      </c>
      <c r="K125" s="29">
        <f>SUM(I125:J125)</f>
        <v>2.14588713665586</v>
      </c>
      <c r="L125" s="1"/>
    </row>
    <row r="126" spans="1:12" ht="11.25">
      <c r="A126" s="38" t="s">
        <v>107</v>
      </c>
      <c r="B126" s="31">
        <v>1</v>
      </c>
      <c r="C126" s="37">
        <v>1500</v>
      </c>
      <c r="D126" s="32">
        <v>3000</v>
      </c>
      <c r="E126" s="33"/>
      <c r="F126" s="34"/>
      <c r="G126" s="7">
        <f t="shared" si="17"/>
        <v>1</v>
      </c>
      <c r="H126" s="35">
        <f>C126-F126</f>
        <v>1500</v>
      </c>
      <c r="I126" s="5">
        <f>1+(9*(G126-1)/($G$113-1))</f>
        <v>1</v>
      </c>
      <c r="J126" s="9">
        <f t="shared" si="24"/>
        <v>1.069234573328205</v>
      </c>
      <c r="K126" s="29">
        <f>SUM(I126:J126)</f>
        <v>2.069234573328205</v>
      </c>
      <c r="L126" s="1"/>
    </row>
    <row r="127" ht="11.25">
      <c r="K127" s="55"/>
    </row>
  </sheetData>
  <sheetProtection/>
  <mergeCells count="11">
    <mergeCell ref="K1:K3"/>
    <mergeCell ref="L1:L3"/>
    <mergeCell ref="G1:G3"/>
    <mergeCell ref="H1:H3"/>
    <mergeCell ref="I1:I3"/>
    <mergeCell ref="B1:B3"/>
    <mergeCell ref="C1:C3"/>
    <mergeCell ref="D1:D3"/>
    <mergeCell ref="F1:F3"/>
    <mergeCell ref="E1:E3"/>
    <mergeCell ref="J1:J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2017-10-10T05:58:55Z</cp:lastPrinted>
  <dcterms:created xsi:type="dcterms:W3CDTF">2016-02-11T09:35:50Z</dcterms:created>
  <dcterms:modified xsi:type="dcterms:W3CDTF">2017-10-11T02:41:25Z</dcterms:modified>
  <cp:category/>
  <cp:version/>
  <cp:contentType/>
  <cp:contentStatus/>
</cp:coreProperties>
</file>