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1"/>
  </bookViews>
  <sheets>
    <sheet name="на 01.07.2016" sheetId="1" r:id="rId1"/>
    <sheet name="на 01.10.2016 " sheetId="2" r:id="rId2"/>
  </sheets>
  <definedNames>
    <definedName name="_xlnm.Print_Titles" localSheetId="0">'на 01.07.2016'!$A:$A,'на 01.07.2016'!$1:$4</definedName>
    <definedName name="_xlnm.Print_Titles" localSheetId="1">'на 01.10.2016 '!$A:$A,'на 01.10.2016 '!$1:$4</definedName>
  </definedNames>
  <calcPr fullCalcOnLoad="1"/>
</workbook>
</file>

<file path=xl/sharedStrings.xml><?xml version="1.0" encoding="utf-8"?>
<sst xmlns="http://schemas.openxmlformats.org/spreadsheetml/2006/main" count="243" uniqueCount="126">
  <si>
    <t>Организация</t>
  </si>
  <si>
    <t>Финансовая организация</t>
  </si>
  <si>
    <t>Заявка.Кредитный инспектор</t>
  </si>
  <si>
    <t>ФРМСП НСО</t>
  </si>
  <si>
    <t>ГЛОБЭКСБАНК</t>
  </si>
  <si>
    <t>Батура Олеся Валерьевна</t>
  </si>
  <si>
    <t>Транскапиталбанк</t>
  </si>
  <si>
    <t>Адиев Рашид Абусатович</t>
  </si>
  <si>
    <t>Ануфриева Ольга Владимировна</t>
  </si>
  <si>
    <t>Промсвязьбанк</t>
  </si>
  <si>
    <t>Терёхина Елена Владимировна</t>
  </si>
  <si>
    <t>ОБРАЗОВАНИЕ</t>
  </si>
  <si>
    <t>Станьева Ирина Владимировна</t>
  </si>
  <si>
    <t>Головко Константин Викторович</t>
  </si>
  <si>
    <t>Соболева Елена Семеновна</t>
  </si>
  <si>
    <t>Банк ЗЕНИТ</t>
  </si>
  <si>
    <t>Шинкарева Яна Михайловна</t>
  </si>
  <si>
    <t>Ластовка Юлия Александровна</t>
  </si>
  <si>
    <t>Подакова Ольга Александровна</t>
  </si>
  <si>
    <t>Сухоруков Дмитрий Александрович</t>
  </si>
  <si>
    <t>Магель Марина Николаевна</t>
  </si>
  <si>
    <t>Суколина Александра Васильевна</t>
  </si>
  <si>
    <t>Ступкина Наталья Николаевна</t>
  </si>
  <si>
    <t>Терехов Александр Владимирович</t>
  </si>
  <si>
    <t>Мальцев Николай Анатольевич</t>
  </si>
  <si>
    <t>Акцепт</t>
  </si>
  <si>
    <t>Писарева Екатерина Александровна</t>
  </si>
  <si>
    <t>Валеева Галина Александровна</t>
  </si>
  <si>
    <t>Галеева Людмила Витальевна</t>
  </si>
  <si>
    <t>Енина Маргарита Александровна</t>
  </si>
  <si>
    <t>Калачева Евгения Геннадьевна</t>
  </si>
  <si>
    <t>Россельхозбанк</t>
  </si>
  <si>
    <t>Сартаков Игорь Юрьевич</t>
  </si>
  <si>
    <t>Швайбович Альберт Алексеевич</t>
  </si>
  <si>
    <t>Кирьянов Михаил Андреевич</t>
  </si>
  <si>
    <t>Романов Александр Владимирович</t>
  </si>
  <si>
    <t>Чеха Алёна Викторовна</t>
  </si>
  <si>
    <t>Михайленко Станислав Сергеевич</t>
  </si>
  <si>
    <t>Кравец Олеся Александровна</t>
  </si>
  <si>
    <t>Сбербанк</t>
  </si>
  <si>
    <t>Глушко Юлия Сергеевна</t>
  </si>
  <si>
    <t>Налимов Владимир Юрьевич</t>
  </si>
  <si>
    <t>Усатова Надежда Ильинична</t>
  </si>
  <si>
    <t>Дмитриева Светлана Анатольевна</t>
  </si>
  <si>
    <t>Яблонская Татьяна Сергеевна</t>
  </si>
  <si>
    <t>Новикова Елена Сергеевна</t>
  </si>
  <si>
    <t>Слежакова Татьяна Николаевна</t>
  </si>
  <si>
    <t>Эрлер Дина Валерьевна</t>
  </si>
  <si>
    <t>Нестеренко Ольга Анатольевна</t>
  </si>
  <si>
    <t>Наумов Максим Андреевич</t>
  </si>
  <si>
    <t>Прецер Юлия Олеговна</t>
  </si>
  <si>
    <t>Середа Павел Юрьевич</t>
  </si>
  <si>
    <t>Дзюба Екатерина Игоревна</t>
  </si>
  <si>
    <t>Левобережный</t>
  </si>
  <si>
    <t>Замараева Людмила Анатольевна</t>
  </si>
  <si>
    <t>Игидян Анастасия</t>
  </si>
  <si>
    <t>Дедова Арина Сергеевна</t>
  </si>
  <si>
    <t>Татаринова Татьяна Александровна</t>
  </si>
  <si>
    <t>Горлова Татьяна Геннадьевна</t>
  </si>
  <si>
    <t>Леонова Наталья Геннадьевна</t>
  </si>
  <si>
    <t>Калашникова Юлия Николаевна</t>
  </si>
  <si>
    <t>Кудрина Юлия Павловна</t>
  </si>
  <si>
    <t>Комогорцева Марина Игоревна</t>
  </si>
  <si>
    <t>Рубан Наталья Васильевна</t>
  </si>
  <si>
    <t>Казакова (Данченко) Татьяна Владимировна</t>
  </si>
  <si>
    <t>Пятина Екатерина Станиславовна</t>
  </si>
  <si>
    <t>Еремина Анастасия Валерьевна</t>
  </si>
  <si>
    <t>Клишина Олеся Анатольевна</t>
  </si>
  <si>
    <t>Кискина Ксения Викторовна</t>
  </si>
  <si>
    <t>Шимпф Екатерина Владимировна</t>
  </si>
  <si>
    <t>Береза Кристина Викторовна</t>
  </si>
  <si>
    <t>Зарипов Дамир Камилович</t>
  </si>
  <si>
    <t>Колесников Артём Валерьевич</t>
  </si>
  <si>
    <t>Кустова Надежда Анатольевна</t>
  </si>
  <si>
    <t>Сумма столбцов 09, 10</t>
  </si>
  <si>
    <t>Места по столбцу 11</t>
  </si>
  <si>
    <t>АК БАРС</t>
  </si>
  <si>
    <t>Кравченко Михаил Сергеевич</t>
  </si>
  <si>
    <t>Чеснова Елена Юрьевна</t>
  </si>
  <si>
    <t>ВТБ24</t>
  </si>
  <si>
    <t>Антонович Наталья Сергеевна</t>
  </si>
  <si>
    <t>Пахомова Ярославна Олеговна</t>
  </si>
  <si>
    <t>Шандр Дарья Александровна</t>
  </si>
  <si>
    <t>МЕЖТОПЭНЕРГОБАНК</t>
  </si>
  <si>
    <t>Бирюкова Анастасия Геннадьевна</t>
  </si>
  <si>
    <t xml:space="preserve">Интеза </t>
  </si>
  <si>
    <t>Бортникова Татьяна Валерьевна</t>
  </si>
  <si>
    <t>Черкасская Виктория Васильевна</t>
  </si>
  <si>
    <t>РОСГОССТРАХ БАНК</t>
  </si>
  <si>
    <t>Российский Капитал</t>
  </si>
  <si>
    <t>Руднев Алексей Александрович</t>
  </si>
  <si>
    <t>СМП Банк</t>
  </si>
  <si>
    <t>Гаврилов Дмитрий Александрович</t>
  </si>
  <si>
    <t>Михайлюк Ирина Вячеславовна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</si>
  <si>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</si>
  <si>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</si>
  <si>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</si>
  <si>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</si>
  <si>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</si>
  <si>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</si>
  <si>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</si>
  <si>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</si>
  <si>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</si>
  <si>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Мартын Надежда Владимировна</t>
  </si>
  <si>
    <t>Филиал "Сибирский" Банка ВТБ</t>
  </si>
  <si>
    <t>Гущина Елена Альбертовна</t>
  </si>
  <si>
    <t>Карпова Юлия Викторовна</t>
  </si>
  <si>
    <t>Наумова Анна Викторовна</t>
  </si>
  <si>
    <t>Васильева Анна Сергеевна</t>
  </si>
  <si>
    <t>Фомина Юлия Сергеевна</t>
  </si>
  <si>
    <t>Любецкая Людмила Владимировна</t>
  </si>
  <si>
    <t>Гранкин Юрий Иванович</t>
  </si>
  <si>
    <t>Банк Открытие</t>
  </si>
  <si>
    <t>Ларионов Олег Федорович</t>
  </si>
  <si>
    <t>Зубец Юлия Александровна</t>
  </si>
  <si>
    <t>Запсибкомбанк</t>
  </si>
  <si>
    <t>Бурбилова Татьяна Александровна</t>
  </si>
  <si>
    <t>Воронкова Ольга Александровна</t>
  </si>
  <si>
    <t>Алябьева Юлия В</t>
  </si>
  <si>
    <t>Войтенко Людмила Александровна</t>
  </si>
  <si>
    <t>Никитина Ирина Олеговна</t>
  </si>
  <si>
    <t>Константинов Никита Сергеевич</t>
  </si>
  <si>
    <t>Новлянцева Марина Викторовна</t>
  </si>
  <si>
    <t>Текутьева Анастасия Викторовна</t>
  </si>
  <si>
    <t>Шипилова Ольга Викторовна</t>
  </si>
  <si>
    <t>Кульбатов Евгений Денисович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</si>
</sst>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0.0000"/>
    <numFmt numFmtId="167" formatCode="0.000"/>
    <numFmt numFmtId="168" formatCode="#,##0.0000"/>
    <numFmt numFmtId="169" formatCode="#,##0.000"/>
    <numFmt numFmtId="170" formatCode="0.0"/>
    <numFmt numFmtId="171" formatCode="#,##0.000000"/>
    <numFmt numFmtId="172" formatCode="0.00000000"/>
    <numFmt numFmtId="173" formatCode="0.0000000"/>
    <numFmt numFmtId="174" formatCode="0.00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/>
    </xf>
    <xf numFmtId="169" fontId="39" fillId="33" borderId="10" xfId="0" applyNumberFormat="1" applyFont="1" applyFill="1" applyBorder="1" applyAlignment="1">
      <alignment/>
    </xf>
    <xf numFmtId="2" fontId="39" fillId="33" borderId="10" xfId="0" applyNumberFormat="1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169" fontId="4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65" fontId="2" fillId="33" borderId="10" xfId="0" applyNumberFormat="1" applyFont="1" applyFill="1" applyBorder="1" applyAlignment="1">
      <alignment horizontal="right" vertical="top"/>
    </xf>
    <xf numFmtId="169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69" fontId="4" fillId="33" borderId="10" xfId="0" applyNumberFormat="1" applyFont="1" applyFill="1" applyBorder="1" applyAlignment="1">
      <alignment horizontal="right" vertical="top"/>
    </xf>
    <xf numFmtId="0" fontId="39" fillId="33" borderId="10" xfId="0" applyFont="1" applyFill="1" applyBorder="1" applyAlignment="1">
      <alignment horizontal="left" vertical="top" wrapText="1" indent="4"/>
    </xf>
    <xf numFmtId="1" fontId="39" fillId="33" borderId="10" xfId="0" applyNumberFormat="1" applyFont="1" applyFill="1" applyBorder="1" applyAlignment="1">
      <alignment horizontal="right" vertical="top"/>
    </xf>
    <xf numFmtId="3" fontId="39" fillId="33" borderId="10" xfId="0" applyNumberFormat="1" applyFont="1" applyFill="1" applyBorder="1" applyAlignment="1">
      <alignment horizontal="right" vertical="top"/>
    </xf>
    <xf numFmtId="170" fontId="39" fillId="33" borderId="10" xfId="0" applyNumberFormat="1" applyFont="1" applyFill="1" applyBorder="1" applyAlignment="1">
      <alignment horizontal="right" vertical="top"/>
    </xf>
    <xf numFmtId="169" fontId="5" fillId="33" borderId="10" xfId="0" applyNumberFormat="1" applyFont="1" applyFill="1" applyBorder="1" applyAlignment="1">
      <alignment horizontal="right" vertical="top"/>
    </xf>
    <xf numFmtId="4" fontId="39" fillId="33" borderId="10" xfId="0" applyNumberFormat="1" applyFont="1" applyFill="1" applyBorder="1" applyAlignment="1">
      <alignment horizontal="right" vertical="top"/>
    </xf>
    <xf numFmtId="169" fontId="39" fillId="33" borderId="10" xfId="0" applyNumberFormat="1" applyFont="1" applyFill="1" applyBorder="1" applyAlignment="1">
      <alignment horizontal="right" vertical="top"/>
    </xf>
    <xf numFmtId="164" fontId="39" fillId="33" borderId="10" xfId="0" applyNumberFormat="1" applyFont="1" applyFill="1" applyBorder="1" applyAlignment="1">
      <alignment horizontal="right" vertical="top"/>
    </xf>
    <xf numFmtId="165" fontId="5" fillId="33" borderId="10" xfId="0" applyNumberFormat="1" applyFont="1" applyFill="1" applyBorder="1" applyAlignment="1">
      <alignment horizontal="right" vertical="top"/>
    </xf>
    <xf numFmtId="165" fontId="39" fillId="33" borderId="10" xfId="0" applyNumberFormat="1" applyFont="1" applyFill="1" applyBorder="1" applyAlignment="1">
      <alignment horizontal="right" vertical="top"/>
    </xf>
    <xf numFmtId="168" fontId="39" fillId="33" borderId="10" xfId="0" applyNumberFormat="1" applyFont="1" applyFill="1" applyBorder="1" applyAlignment="1">
      <alignment horizontal="right" vertical="top"/>
    </xf>
    <xf numFmtId="0" fontId="40" fillId="33" borderId="10" xfId="0" applyFont="1" applyFill="1" applyBorder="1" applyAlignment="1">
      <alignment horizontal="left" vertical="top" wrapText="1" indent="4"/>
    </xf>
    <xf numFmtId="1" fontId="40" fillId="33" borderId="10" xfId="0" applyNumberFormat="1" applyFont="1" applyFill="1" applyBorder="1" applyAlignment="1">
      <alignment horizontal="right" vertical="top"/>
    </xf>
    <xf numFmtId="3" fontId="40" fillId="33" borderId="10" xfId="0" applyNumberFormat="1" applyFont="1" applyFill="1" applyBorder="1" applyAlignment="1">
      <alignment horizontal="right" vertical="top"/>
    </xf>
    <xf numFmtId="3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2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vertical="top" wrapText="1" indent="4"/>
    </xf>
    <xf numFmtId="1" fontId="39" fillId="0" borderId="10" xfId="0" applyNumberFormat="1" applyFont="1" applyFill="1" applyBorder="1" applyAlignment="1">
      <alignment horizontal="right" vertical="top"/>
    </xf>
    <xf numFmtId="169" fontId="39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169" fontId="2" fillId="0" borderId="10" xfId="0" applyNumberFormat="1" applyFont="1" applyFill="1" applyBorder="1" applyAlignment="1">
      <alignment horizontal="right" vertical="top"/>
    </xf>
    <xf numFmtId="1" fontId="39" fillId="0" borderId="10" xfId="0" applyNumberFormat="1" applyFont="1" applyFill="1" applyBorder="1" applyAlignment="1">
      <alignment/>
    </xf>
    <xf numFmtId="169" fontId="39" fillId="0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2" fontId="39" fillId="34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left" vertical="top" wrapText="1"/>
    </xf>
    <xf numFmtId="1" fontId="39" fillId="35" borderId="10" xfId="0" applyNumberFormat="1" applyFont="1" applyFill="1" applyBorder="1" applyAlignment="1">
      <alignment/>
    </xf>
    <xf numFmtId="169" fontId="39" fillId="35" borderId="10" xfId="0" applyNumberFormat="1" applyFont="1" applyFill="1" applyBorder="1" applyAlignment="1">
      <alignment/>
    </xf>
    <xf numFmtId="2" fontId="39" fillId="35" borderId="10" xfId="0" applyNumberFormat="1" applyFont="1" applyFill="1" applyBorder="1" applyAlignment="1">
      <alignment/>
    </xf>
    <xf numFmtId="0" fontId="39" fillId="35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A40">
      <selection activeCell="I7" sqref="I7"/>
    </sheetView>
  </sheetViews>
  <sheetFormatPr defaultColWidth="9.140625" defaultRowHeight="15"/>
  <cols>
    <col min="1" max="1" width="36.7109375" style="4" customWidth="1"/>
    <col min="2" max="2" width="5.28125" style="4" customWidth="1"/>
    <col min="3" max="3" width="18.421875" style="4" customWidth="1"/>
    <col min="4" max="4" width="14.28125" style="4" customWidth="1"/>
    <col min="5" max="5" width="6.00390625" style="4" customWidth="1"/>
    <col min="6" max="6" width="8.8515625" style="4" customWidth="1"/>
    <col min="7" max="7" width="5.28125" style="4" customWidth="1"/>
    <col min="8" max="8" width="10.140625" style="4" customWidth="1"/>
    <col min="9" max="9" width="6.421875" style="4" customWidth="1"/>
    <col min="10" max="10" width="7.140625" style="4" customWidth="1"/>
    <col min="11" max="11" width="8.140625" style="4" customWidth="1"/>
    <col min="12" max="12" width="6.140625" style="4" customWidth="1"/>
    <col min="13" max="16384" width="9.140625" style="4" customWidth="1"/>
  </cols>
  <sheetData>
    <row r="1" spans="1:12" ht="35.25" customHeight="1">
      <c r="A1" s="12" t="s">
        <v>0</v>
      </c>
      <c r="B1" s="66" t="s">
        <v>94</v>
      </c>
      <c r="C1" s="66" t="s">
        <v>95</v>
      </c>
      <c r="D1" s="66" t="s">
        <v>96</v>
      </c>
      <c r="E1" s="67" t="s">
        <v>97</v>
      </c>
      <c r="F1" s="67" t="s">
        <v>98</v>
      </c>
      <c r="G1" s="65" t="s">
        <v>99</v>
      </c>
      <c r="H1" s="65" t="s">
        <v>100</v>
      </c>
      <c r="I1" s="65" t="s">
        <v>101</v>
      </c>
      <c r="J1" s="65" t="s">
        <v>102</v>
      </c>
      <c r="K1" s="65" t="s">
        <v>74</v>
      </c>
      <c r="L1" s="65" t="s">
        <v>75</v>
      </c>
    </row>
    <row r="2" spans="1:12" ht="34.5" customHeight="1">
      <c r="A2" s="12" t="s">
        <v>1</v>
      </c>
      <c r="B2" s="66"/>
      <c r="C2" s="66"/>
      <c r="D2" s="66"/>
      <c r="E2" s="67"/>
      <c r="F2" s="67"/>
      <c r="G2" s="65"/>
      <c r="H2" s="65"/>
      <c r="I2" s="65"/>
      <c r="J2" s="65"/>
      <c r="K2" s="65"/>
      <c r="L2" s="65"/>
    </row>
    <row r="3" spans="1:12" ht="51.75" customHeight="1">
      <c r="A3" s="12" t="s">
        <v>2</v>
      </c>
      <c r="B3" s="66"/>
      <c r="C3" s="66"/>
      <c r="D3" s="66"/>
      <c r="E3" s="67"/>
      <c r="F3" s="67"/>
      <c r="G3" s="65"/>
      <c r="H3" s="65"/>
      <c r="I3" s="65"/>
      <c r="J3" s="65"/>
      <c r="K3" s="65"/>
      <c r="L3" s="65"/>
    </row>
    <row r="4" spans="1:12" ht="18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/>
    </row>
    <row r="5" spans="1:12" ht="17.25" customHeight="1">
      <c r="A5" s="12" t="s">
        <v>3</v>
      </c>
      <c r="B5" s="14">
        <v>165</v>
      </c>
      <c r="C5" s="15">
        <v>903898.3172</v>
      </c>
      <c r="D5" s="15">
        <v>2008247.96815</v>
      </c>
      <c r="E5" s="5"/>
      <c r="F5" s="16"/>
      <c r="G5" s="5"/>
      <c r="H5" s="5"/>
      <c r="I5" s="5"/>
      <c r="J5" s="5"/>
      <c r="K5" s="5"/>
      <c r="L5" s="6"/>
    </row>
    <row r="6" spans="1:12" ht="11.25">
      <c r="A6" s="40" t="s">
        <v>104</v>
      </c>
      <c r="B6" s="17">
        <v>6</v>
      </c>
      <c r="C6" s="18">
        <v>16654.525</v>
      </c>
      <c r="D6" s="19">
        <v>33600</v>
      </c>
      <c r="E6" s="20"/>
      <c r="F6" s="21"/>
      <c r="G6" s="5"/>
      <c r="H6" s="5"/>
      <c r="I6" s="5"/>
      <c r="J6" s="5"/>
      <c r="K6" s="5"/>
      <c r="L6" s="6"/>
    </row>
    <row r="7" spans="1:12" ht="11.25">
      <c r="A7" s="22" t="s">
        <v>13</v>
      </c>
      <c r="B7" s="23">
        <v>2</v>
      </c>
      <c r="C7" s="24">
        <v>8677.2</v>
      </c>
      <c r="D7" s="24">
        <v>14900</v>
      </c>
      <c r="E7" s="14"/>
      <c r="F7" s="16"/>
      <c r="G7" s="7">
        <f>B7-E7</f>
        <v>2</v>
      </c>
      <c r="H7" s="8">
        <f>C7-F7</f>
        <v>8677.2</v>
      </c>
      <c r="I7" s="5">
        <f>1+(9*(G7-1)/($G$59-1))</f>
        <v>1.9</v>
      </c>
      <c r="J7" s="9">
        <f>1+(9*(H7-$H$16)/($H$68-$H$16))</f>
        <v>2.42235591790835</v>
      </c>
      <c r="K7" s="9">
        <f>SUM(I7:J7)</f>
        <v>4.32235591790835</v>
      </c>
      <c r="L7" s="6"/>
    </row>
    <row r="8" spans="1:12" ht="11.25">
      <c r="A8" s="22" t="s">
        <v>68</v>
      </c>
      <c r="B8" s="23">
        <v>2</v>
      </c>
      <c r="C8" s="25">
        <v>3850</v>
      </c>
      <c r="D8" s="24">
        <v>10000</v>
      </c>
      <c r="E8" s="14"/>
      <c r="F8" s="16"/>
      <c r="G8" s="7">
        <f aca="true" t="shared" si="0" ref="G8:G45">B8-E8</f>
        <v>2</v>
      </c>
      <c r="H8" s="8">
        <f aca="true" t="shared" si="1" ref="H8:H42">C8-F8</f>
        <v>3850</v>
      </c>
      <c r="I8" s="5">
        <f>1+(9*(G8-1)/($G$59-1))</f>
        <v>1.9</v>
      </c>
      <c r="J8" s="9">
        <f aca="true" t="shared" si="2" ref="J8:J73">1+(9*(H8-$H$16)/($H$68-$H$16))</f>
        <v>1.6080967107112736</v>
      </c>
      <c r="K8" s="9">
        <f aca="true" t="shared" si="3" ref="K8:K58">SUM(I8:J8)</f>
        <v>3.5080967107112735</v>
      </c>
      <c r="L8" s="6"/>
    </row>
    <row r="9" spans="1:12" ht="11.25">
      <c r="A9" s="22" t="s">
        <v>69</v>
      </c>
      <c r="B9" s="23">
        <v>2</v>
      </c>
      <c r="C9" s="24">
        <v>4127.325</v>
      </c>
      <c r="D9" s="24">
        <v>8700</v>
      </c>
      <c r="E9" s="14"/>
      <c r="F9" s="16"/>
      <c r="G9" s="7">
        <f t="shared" si="0"/>
        <v>2</v>
      </c>
      <c r="H9" s="8">
        <f t="shared" si="1"/>
        <v>4127.325</v>
      </c>
      <c r="I9" s="5">
        <f>1+(9*(G9-1)/($G$59-1))</f>
        <v>1.9</v>
      </c>
      <c r="J9" s="9">
        <f t="shared" si="2"/>
        <v>1.6548763002530222</v>
      </c>
      <c r="K9" s="9">
        <f t="shared" si="3"/>
        <v>3.554876300253022</v>
      </c>
      <c r="L9" s="6"/>
    </row>
    <row r="10" spans="1:12" ht="11.25">
      <c r="A10" s="40" t="s">
        <v>25</v>
      </c>
      <c r="B10" s="17">
        <v>9</v>
      </c>
      <c r="C10" s="26">
        <v>39820</v>
      </c>
      <c r="D10" s="19">
        <v>87500</v>
      </c>
      <c r="E10" s="20"/>
      <c r="F10" s="21"/>
      <c r="G10" s="10"/>
      <c r="H10" s="11"/>
      <c r="I10" s="5"/>
      <c r="J10" s="9"/>
      <c r="K10" s="9"/>
      <c r="L10" s="6"/>
    </row>
    <row r="11" spans="1:12" ht="11.25">
      <c r="A11" s="22" t="s">
        <v>27</v>
      </c>
      <c r="B11" s="23">
        <v>2</v>
      </c>
      <c r="C11" s="24">
        <v>10900</v>
      </c>
      <c r="D11" s="24">
        <v>3400</v>
      </c>
      <c r="E11" s="14"/>
      <c r="F11" s="16"/>
      <c r="G11" s="7">
        <f t="shared" si="0"/>
        <v>2</v>
      </c>
      <c r="H11" s="8">
        <f t="shared" si="1"/>
        <v>10900</v>
      </c>
      <c r="I11" s="9">
        <f aca="true" t="shared" si="4" ref="I11:I17">1+(9*(G11-1)/($G$59-1))</f>
        <v>1.9</v>
      </c>
      <c r="J11" s="9">
        <f t="shared" si="2"/>
        <v>2.7973010964295755</v>
      </c>
      <c r="K11" s="9">
        <f t="shared" si="3"/>
        <v>4.697301096429575</v>
      </c>
      <c r="L11" s="6"/>
    </row>
    <row r="12" spans="1:12" ht="11.25">
      <c r="A12" s="22" t="s">
        <v>28</v>
      </c>
      <c r="B12" s="23">
        <v>1</v>
      </c>
      <c r="C12" s="27">
        <v>2500</v>
      </c>
      <c r="D12" s="24">
        <v>8000</v>
      </c>
      <c r="E12" s="14"/>
      <c r="F12" s="16"/>
      <c r="G12" s="7">
        <f t="shared" si="0"/>
        <v>1</v>
      </c>
      <c r="H12" s="8">
        <f t="shared" si="1"/>
        <v>2500</v>
      </c>
      <c r="I12" s="9">
        <f t="shared" si="4"/>
        <v>1</v>
      </c>
      <c r="J12" s="9">
        <f>1+(9*(H12-$H$16)/($H$68-$H$16))</f>
        <v>1.3803767219567051</v>
      </c>
      <c r="K12" s="9">
        <f t="shared" si="3"/>
        <v>2.380376721956705</v>
      </c>
      <c r="L12" s="6"/>
    </row>
    <row r="13" spans="1:12" ht="11.25">
      <c r="A13" s="22" t="s">
        <v>29</v>
      </c>
      <c r="B13" s="23">
        <v>1</v>
      </c>
      <c r="C13" s="24">
        <v>3660</v>
      </c>
      <c r="D13" s="24">
        <v>6100</v>
      </c>
      <c r="E13" s="14"/>
      <c r="F13" s="16"/>
      <c r="G13" s="7">
        <f t="shared" si="0"/>
        <v>1</v>
      </c>
      <c r="H13" s="8">
        <f t="shared" si="1"/>
        <v>3660</v>
      </c>
      <c r="I13" s="9">
        <f t="shared" si="4"/>
        <v>1</v>
      </c>
      <c r="J13" s="9">
        <f t="shared" si="2"/>
        <v>1.5760472308124824</v>
      </c>
      <c r="K13" s="9">
        <f t="shared" si="3"/>
        <v>2.5760472308124824</v>
      </c>
      <c r="L13" s="6"/>
    </row>
    <row r="14" spans="1:12" ht="11.25">
      <c r="A14" s="22" t="s">
        <v>30</v>
      </c>
      <c r="B14" s="23">
        <v>3</v>
      </c>
      <c r="C14" s="28">
        <v>5015</v>
      </c>
      <c r="D14" s="24">
        <v>11000</v>
      </c>
      <c r="E14" s="14"/>
      <c r="F14" s="16"/>
      <c r="G14" s="7">
        <f t="shared" si="0"/>
        <v>3</v>
      </c>
      <c r="H14" s="8">
        <f t="shared" si="1"/>
        <v>5015</v>
      </c>
      <c r="I14" s="9">
        <f t="shared" si="4"/>
        <v>2.8</v>
      </c>
      <c r="J14" s="9">
        <f t="shared" si="2"/>
        <v>1.8046106269328086</v>
      </c>
      <c r="K14" s="9">
        <f t="shared" si="3"/>
        <v>4.604610626932809</v>
      </c>
      <c r="L14" s="6"/>
    </row>
    <row r="15" spans="1:13" ht="11.25">
      <c r="A15" s="42" t="s">
        <v>103</v>
      </c>
      <c r="B15" s="43">
        <v>1</v>
      </c>
      <c r="C15" s="44">
        <v>25000</v>
      </c>
      <c r="D15" s="45">
        <v>50000</v>
      </c>
      <c r="E15" s="46"/>
      <c r="F15" s="47"/>
      <c r="G15" s="48">
        <f t="shared" si="0"/>
        <v>1</v>
      </c>
      <c r="H15" s="49">
        <f>C15-F15</f>
        <v>25000</v>
      </c>
      <c r="I15" s="41">
        <f t="shared" si="4"/>
        <v>1</v>
      </c>
      <c r="J15" s="41">
        <f t="shared" si="2"/>
        <v>5.175709867866179</v>
      </c>
      <c r="K15" s="41">
        <f>SUM(I15:J15)</f>
        <v>6.175709867866179</v>
      </c>
      <c r="L15" s="50"/>
      <c r="M15" s="51"/>
    </row>
    <row r="16" spans="1:13" ht="11.25">
      <c r="A16" s="42" t="s">
        <v>26</v>
      </c>
      <c r="B16" s="43">
        <v>1</v>
      </c>
      <c r="C16" s="44">
        <v>245</v>
      </c>
      <c r="D16" s="45">
        <v>1500</v>
      </c>
      <c r="E16" s="46"/>
      <c r="F16" s="47"/>
      <c r="G16" s="48">
        <f t="shared" si="0"/>
        <v>1</v>
      </c>
      <c r="H16" s="49">
        <f>C16-F16</f>
        <v>245</v>
      </c>
      <c r="I16" s="41">
        <f t="shared" si="4"/>
        <v>1</v>
      </c>
      <c r="J16" s="41">
        <f>1+(9*(H16-$H$16)/($H$68-$H$16))</f>
        <v>1</v>
      </c>
      <c r="K16" s="41">
        <f>SUM(I16:J16)</f>
        <v>2</v>
      </c>
      <c r="L16" s="50"/>
      <c r="M16" s="51"/>
    </row>
    <row r="17" spans="1:12" s="51" customFormat="1" ht="11.25">
      <c r="A17" s="42" t="s">
        <v>111</v>
      </c>
      <c r="B17" s="43">
        <v>0</v>
      </c>
      <c r="C17" s="44">
        <v>0</v>
      </c>
      <c r="D17" s="45">
        <v>0</v>
      </c>
      <c r="E17" s="46">
        <v>1</v>
      </c>
      <c r="F17" s="47">
        <v>1484.007</v>
      </c>
      <c r="G17" s="58">
        <f t="shared" si="0"/>
        <v>-1</v>
      </c>
      <c r="H17" s="59">
        <f>C17-F17</f>
        <v>-1484.007</v>
      </c>
      <c r="I17" s="60">
        <f t="shared" si="4"/>
        <v>-0.8</v>
      </c>
      <c r="J17" s="60">
        <f>1+(9*(H17-$H$16)/($H$68-$H$16))</f>
        <v>0.7083485521506887</v>
      </c>
      <c r="K17" s="60">
        <f>SUM(I17:J17)</f>
        <v>-0.09165144784931134</v>
      </c>
      <c r="L17" s="50"/>
    </row>
    <row r="18" spans="1:12" ht="11.25">
      <c r="A18" s="40" t="s">
        <v>31</v>
      </c>
      <c r="B18" s="17">
        <v>23</v>
      </c>
      <c r="C18" s="18">
        <v>188006.01761</v>
      </c>
      <c r="D18" s="19">
        <v>374016.19602</v>
      </c>
      <c r="E18" s="20"/>
      <c r="F18" s="21"/>
      <c r="G18" s="10"/>
      <c r="H18" s="11"/>
      <c r="I18" s="5"/>
      <c r="J18" s="9"/>
      <c r="K18" s="9"/>
      <c r="L18" s="6"/>
    </row>
    <row r="19" spans="1:12" ht="11.25">
      <c r="A19" s="22" t="s">
        <v>32</v>
      </c>
      <c r="B19" s="23">
        <v>1</v>
      </c>
      <c r="C19" s="24">
        <v>25000</v>
      </c>
      <c r="D19" s="24">
        <v>43000</v>
      </c>
      <c r="E19" s="14"/>
      <c r="F19" s="16"/>
      <c r="G19" s="7">
        <f t="shared" si="0"/>
        <v>1</v>
      </c>
      <c r="H19" s="8">
        <f t="shared" si="1"/>
        <v>25000</v>
      </c>
      <c r="I19" s="5">
        <f aca="true" t="shared" si="5" ref="I19:I26">1+(9*(G19-1)/($G$59-1))</f>
        <v>1</v>
      </c>
      <c r="J19" s="9">
        <f t="shared" si="2"/>
        <v>5.175709867866179</v>
      </c>
      <c r="K19" s="9">
        <f t="shared" si="3"/>
        <v>6.175709867866179</v>
      </c>
      <c r="L19" s="6"/>
    </row>
    <row r="20" spans="1:12" ht="11.25">
      <c r="A20" s="22" t="s">
        <v>70</v>
      </c>
      <c r="B20" s="23">
        <v>1</v>
      </c>
      <c r="C20" s="24">
        <v>12000</v>
      </c>
      <c r="D20" s="24">
        <v>20000</v>
      </c>
      <c r="E20" s="14"/>
      <c r="F20" s="16"/>
      <c r="G20" s="7">
        <f t="shared" si="0"/>
        <v>1</v>
      </c>
      <c r="H20" s="8">
        <f t="shared" si="1"/>
        <v>12000</v>
      </c>
      <c r="I20" s="5">
        <f t="shared" si="5"/>
        <v>1</v>
      </c>
      <c r="J20" s="9">
        <f t="shared" si="2"/>
        <v>2.9828507168962606</v>
      </c>
      <c r="K20" s="9">
        <f t="shared" si="3"/>
        <v>3.9828507168962606</v>
      </c>
      <c r="L20" s="6"/>
    </row>
    <row r="21" spans="1:12" ht="11.25">
      <c r="A21" s="22" t="s">
        <v>33</v>
      </c>
      <c r="B21" s="23">
        <v>5</v>
      </c>
      <c r="C21" s="24">
        <v>41200</v>
      </c>
      <c r="D21" s="24">
        <v>67000</v>
      </c>
      <c r="E21" s="14"/>
      <c r="F21" s="16"/>
      <c r="G21" s="7">
        <f t="shared" si="0"/>
        <v>5</v>
      </c>
      <c r="H21" s="8">
        <f t="shared" si="1"/>
        <v>41200</v>
      </c>
      <c r="I21" s="5">
        <f>1+(9*(G21-1)/($G$59-1))</f>
        <v>4.6</v>
      </c>
      <c r="J21" s="9">
        <f t="shared" si="2"/>
        <v>7.908349732921001</v>
      </c>
      <c r="K21" s="55">
        <f t="shared" si="3"/>
        <v>12.508349732921001</v>
      </c>
      <c r="L21" s="6">
        <v>3</v>
      </c>
    </row>
    <row r="22" spans="1:12" ht="11.25">
      <c r="A22" s="22" t="s">
        <v>34</v>
      </c>
      <c r="B22" s="23">
        <v>3</v>
      </c>
      <c r="C22" s="24">
        <v>27100</v>
      </c>
      <c r="D22" s="24">
        <v>46000</v>
      </c>
      <c r="E22" s="14"/>
      <c r="F22" s="16"/>
      <c r="G22" s="7">
        <f t="shared" si="0"/>
        <v>3</v>
      </c>
      <c r="H22" s="8">
        <f t="shared" si="1"/>
        <v>27100</v>
      </c>
      <c r="I22" s="9">
        <f t="shared" si="5"/>
        <v>2.8</v>
      </c>
      <c r="J22" s="9">
        <f t="shared" si="2"/>
        <v>5.529940961484397</v>
      </c>
      <c r="K22" s="9">
        <f t="shared" si="3"/>
        <v>8.329940961484397</v>
      </c>
      <c r="L22" s="6"/>
    </row>
    <row r="23" spans="1:12" ht="11.25">
      <c r="A23" s="22" t="s">
        <v>35</v>
      </c>
      <c r="B23" s="23">
        <v>2</v>
      </c>
      <c r="C23" s="24">
        <v>4848</v>
      </c>
      <c r="D23" s="24">
        <v>8080</v>
      </c>
      <c r="E23" s="14"/>
      <c r="F23" s="16"/>
      <c r="G23" s="7">
        <f t="shared" si="0"/>
        <v>2</v>
      </c>
      <c r="H23" s="8">
        <f t="shared" si="1"/>
        <v>4848</v>
      </c>
      <c r="I23" s="9">
        <f t="shared" si="5"/>
        <v>1.9</v>
      </c>
      <c r="J23" s="9">
        <f t="shared" si="2"/>
        <v>1.7764408209165028</v>
      </c>
      <c r="K23" s="9">
        <f t="shared" si="3"/>
        <v>3.6764408209165027</v>
      </c>
      <c r="L23" s="6"/>
    </row>
    <row r="24" spans="1:12" ht="11.25">
      <c r="A24" s="22" t="s">
        <v>36</v>
      </c>
      <c r="B24" s="23">
        <v>2</v>
      </c>
      <c r="C24" s="24">
        <v>38200</v>
      </c>
      <c r="D24" s="24">
        <v>72000</v>
      </c>
      <c r="E24" s="14"/>
      <c r="F24" s="16"/>
      <c r="G24" s="7">
        <f t="shared" si="0"/>
        <v>2</v>
      </c>
      <c r="H24" s="8">
        <f t="shared" si="1"/>
        <v>38200</v>
      </c>
      <c r="I24" s="9">
        <f t="shared" si="5"/>
        <v>1.9</v>
      </c>
      <c r="J24" s="9">
        <f t="shared" si="2"/>
        <v>7.402305313466404</v>
      </c>
      <c r="K24" s="9">
        <f t="shared" si="3"/>
        <v>9.302305313466404</v>
      </c>
      <c r="L24" s="6"/>
    </row>
    <row r="25" spans="1:12" ht="11.25">
      <c r="A25" s="22" t="s">
        <v>37</v>
      </c>
      <c r="B25" s="23">
        <v>5</v>
      </c>
      <c r="C25" s="29">
        <v>21958.01761</v>
      </c>
      <c r="D25" s="24">
        <v>73336.19602</v>
      </c>
      <c r="E25" s="14"/>
      <c r="F25" s="16"/>
      <c r="G25" s="7">
        <f t="shared" si="0"/>
        <v>5</v>
      </c>
      <c r="H25" s="8">
        <f t="shared" si="1"/>
        <v>21958.01761</v>
      </c>
      <c r="I25" s="9">
        <f>1+($I31*(G25-1)/($G$59-1))</f>
        <v>1.4</v>
      </c>
      <c r="J25" s="9">
        <f t="shared" si="2"/>
        <v>4.662583797019961</v>
      </c>
      <c r="K25" s="9">
        <f t="shared" si="3"/>
        <v>6.062583797019961</v>
      </c>
      <c r="L25" s="1"/>
    </row>
    <row r="26" spans="1:12" ht="11.25">
      <c r="A26" s="22" t="s">
        <v>38</v>
      </c>
      <c r="B26" s="23">
        <v>4</v>
      </c>
      <c r="C26" s="29">
        <v>17700</v>
      </c>
      <c r="D26" s="24">
        <v>44600</v>
      </c>
      <c r="E26" s="14"/>
      <c r="F26" s="16"/>
      <c r="G26" s="7">
        <f t="shared" si="0"/>
        <v>4</v>
      </c>
      <c r="H26" s="8">
        <f t="shared" si="1"/>
        <v>17700</v>
      </c>
      <c r="I26" s="9">
        <f t="shared" si="5"/>
        <v>3.7</v>
      </c>
      <c r="J26" s="9">
        <f t="shared" si="2"/>
        <v>3.9443351138599945</v>
      </c>
      <c r="K26" s="9">
        <f t="shared" si="3"/>
        <v>7.644335113859995</v>
      </c>
      <c r="L26" s="1"/>
    </row>
    <row r="27" spans="1:12" ht="11.25">
      <c r="A27" s="40" t="s">
        <v>39</v>
      </c>
      <c r="B27" s="17">
        <v>22</v>
      </c>
      <c r="C27" s="30">
        <v>105694.3444</v>
      </c>
      <c r="D27" s="30">
        <v>276523.71604</v>
      </c>
      <c r="E27" s="20"/>
      <c r="F27" s="21"/>
      <c r="G27" s="10"/>
      <c r="H27" s="11"/>
      <c r="I27" s="5"/>
      <c r="J27" s="9"/>
      <c r="K27" s="9"/>
      <c r="L27" s="6"/>
    </row>
    <row r="28" spans="1:12" ht="11.25">
      <c r="A28" s="22" t="s">
        <v>71</v>
      </c>
      <c r="B28" s="23">
        <v>1</v>
      </c>
      <c r="C28" s="24">
        <v>635.9</v>
      </c>
      <c r="D28" s="24">
        <v>1400</v>
      </c>
      <c r="E28" s="14"/>
      <c r="F28" s="16"/>
      <c r="G28" s="7">
        <f t="shared" si="0"/>
        <v>1</v>
      </c>
      <c r="H28" s="8">
        <f t="shared" si="1"/>
        <v>635.9</v>
      </c>
      <c r="I28" s="9">
        <f aca="true" t="shared" si="6" ref="I28:I42">1+(9*(G28-1)/($G$59-1))</f>
        <v>1</v>
      </c>
      <c r="J28" s="9">
        <f t="shared" si="2"/>
        <v>1.065937587854934</v>
      </c>
      <c r="K28" s="9">
        <f t="shared" si="3"/>
        <v>2.065937587854934</v>
      </c>
      <c r="L28" s="6"/>
    </row>
    <row r="29" spans="1:12" ht="11.25">
      <c r="A29" s="22" t="s">
        <v>72</v>
      </c>
      <c r="B29" s="23">
        <v>2</v>
      </c>
      <c r="C29" s="23">
        <v>1246.6</v>
      </c>
      <c r="D29" s="24">
        <v>3250</v>
      </c>
      <c r="E29" s="14"/>
      <c r="F29" s="16"/>
      <c r="G29" s="7">
        <f t="shared" si="0"/>
        <v>2</v>
      </c>
      <c r="H29" s="8">
        <f t="shared" si="1"/>
        <v>1246.6</v>
      </c>
      <c r="I29" s="9">
        <f t="shared" si="6"/>
        <v>1.9</v>
      </c>
      <c r="J29" s="9">
        <f t="shared" si="2"/>
        <v>1.1689513635085746</v>
      </c>
      <c r="K29" s="9">
        <f t="shared" si="3"/>
        <v>3.0689513635085746</v>
      </c>
      <c r="L29" s="6"/>
    </row>
    <row r="30" spans="1:12" ht="11.25">
      <c r="A30" s="22" t="s">
        <v>73</v>
      </c>
      <c r="B30" s="23">
        <v>1</v>
      </c>
      <c r="C30" s="25">
        <v>24000</v>
      </c>
      <c r="D30" s="24">
        <v>40000</v>
      </c>
      <c r="E30" s="14"/>
      <c r="F30" s="16"/>
      <c r="G30" s="7">
        <f t="shared" si="0"/>
        <v>1</v>
      </c>
      <c r="H30" s="8">
        <f t="shared" si="1"/>
        <v>24000</v>
      </c>
      <c r="I30" s="9">
        <f t="shared" si="6"/>
        <v>1</v>
      </c>
      <c r="J30" s="9">
        <f t="shared" si="2"/>
        <v>5.007028394714647</v>
      </c>
      <c r="K30" s="9">
        <f t="shared" si="3"/>
        <v>6.007028394714647</v>
      </c>
      <c r="L30" s="6"/>
    </row>
    <row r="31" spans="1:12" ht="11.25">
      <c r="A31" s="22" t="s">
        <v>42</v>
      </c>
      <c r="B31" s="23">
        <v>1</v>
      </c>
      <c r="C31" s="24">
        <v>10198.844</v>
      </c>
      <c r="D31" s="24">
        <v>15600</v>
      </c>
      <c r="E31" s="14"/>
      <c r="F31" s="16"/>
      <c r="G31" s="7">
        <f t="shared" si="0"/>
        <v>1</v>
      </c>
      <c r="H31" s="8">
        <f t="shared" si="1"/>
        <v>10198.844</v>
      </c>
      <c r="I31" s="9">
        <f t="shared" si="6"/>
        <v>1</v>
      </c>
      <c r="J31" s="9">
        <f t="shared" si="2"/>
        <v>2.6790290694405394</v>
      </c>
      <c r="K31" s="9">
        <f t="shared" si="3"/>
        <v>3.6790290694405394</v>
      </c>
      <c r="L31" s="6"/>
    </row>
    <row r="32" spans="1:12" ht="11.25">
      <c r="A32" s="22" t="s">
        <v>43</v>
      </c>
      <c r="B32" s="23">
        <v>1</v>
      </c>
      <c r="C32" s="24">
        <v>9581.55</v>
      </c>
      <c r="D32" s="31">
        <v>17000</v>
      </c>
      <c r="E32" s="14"/>
      <c r="F32" s="16"/>
      <c r="G32" s="7">
        <f t="shared" si="0"/>
        <v>1</v>
      </c>
      <c r="H32" s="8">
        <f t="shared" si="1"/>
        <v>9581.55</v>
      </c>
      <c r="I32" s="9">
        <f t="shared" si="6"/>
        <v>1</v>
      </c>
      <c r="J32" s="9">
        <f t="shared" si="2"/>
        <v>2.574903008152938</v>
      </c>
      <c r="K32" s="9">
        <f t="shared" si="3"/>
        <v>3.574903008152938</v>
      </c>
      <c r="L32" s="6"/>
    </row>
    <row r="33" spans="1:12" ht="11.25">
      <c r="A33" s="22" t="s">
        <v>44</v>
      </c>
      <c r="B33" s="23">
        <v>1</v>
      </c>
      <c r="C33" s="24">
        <v>3538.45</v>
      </c>
      <c r="D33" s="24">
        <v>6000</v>
      </c>
      <c r="E33" s="14"/>
      <c r="F33" s="16"/>
      <c r="G33" s="7">
        <f t="shared" si="0"/>
        <v>1</v>
      </c>
      <c r="H33" s="8">
        <f t="shared" si="1"/>
        <v>3538.45</v>
      </c>
      <c r="I33" s="9">
        <f t="shared" si="6"/>
        <v>1</v>
      </c>
      <c r="J33" s="9">
        <f t="shared" si="2"/>
        <v>1.5555439977509136</v>
      </c>
      <c r="K33" s="9">
        <f t="shared" si="3"/>
        <v>2.5555439977509136</v>
      </c>
      <c r="L33" s="6"/>
    </row>
    <row r="34" spans="1:12" ht="11.25">
      <c r="A34" s="22" t="s">
        <v>45</v>
      </c>
      <c r="B34" s="23">
        <v>2</v>
      </c>
      <c r="C34" s="24">
        <v>5240</v>
      </c>
      <c r="D34" s="24">
        <v>9100</v>
      </c>
      <c r="E34" s="14"/>
      <c r="F34" s="16"/>
      <c r="G34" s="7">
        <f t="shared" si="0"/>
        <v>2</v>
      </c>
      <c r="H34" s="8">
        <f t="shared" si="1"/>
        <v>5240</v>
      </c>
      <c r="I34" s="9">
        <f t="shared" si="6"/>
        <v>1.9</v>
      </c>
      <c r="J34" s="9">
        <f t="shared" si="2"/>
        <v>1.8425639583919033</v>
      </c>
      <c r="K34" s="9">
        <f t="shared" si="3"/>
        <v>3.7425639583919033</v>
      </c>
      <c r="L34" s="6"/>
    </row>
    <row r="35" spans="1:12" ht="11.25">
      <c r="A35" s="22" t="s">
        <v>46</v>
      </c>
      <c r="B35" s="23">
        <v>1</v>
      </c>
      <c r="C35" s="31">
        <v>446.5</v>
      </c>
      <c r="D35" s="24">
        <v>1000</v>
      </c>
      <c r="E35" s="14"/>
      <c r="F35" s="16"/>
      <c r="G35" s="7">
        <f t="shared" si="0"/>
        <v>1</v>
      </c>
      <c r="H35" s="8">
        <f t="shared" si="1"/>
        <v>446.5</v>
      </c>
      <c r="I35" s="9">
        <f t="shared" si="6"/>
        <v>1</v>
      </c>
      <c r="J35" s="9">
        <f t="shared" si="2"/>
        <v>1.0339893168400338</v>
      </c>
      <c r="K35" s="9">
        <f t="shared" si="3"/>
        <v>2.033989316840034</v>
      </c>
      <c r="L35" s="6"/>
    </row>
    <row r="36" spans="1:12" ht="11.25">
      <c r="A36" s="22" t="s">
        <v>47</v>
      </c>
      <c r="B36" s="23">
        <v>2</v>
      </c>
      <c r="C36" s="24">
        <v>6908.3</v>
      </c>
      <c r="D36" s="24">
        <v>10700</v>
      </c>
      <c r="E36" s="14"/>
      <c r="F36" s="16"/>
      <c r="G36" s="7">
        <f t="shared" si="0"/>
        <v>2</v>
      </c>
      <c r="H36" s="8">
        <f t="shared" si="1"/>
        <v>6908.3</v>
      </c>
      <c r="I36" s="9">
        <f t="shared" si="6"/>
        <v>1.9</v>
      </c>
      <c r="J36" s="9">
        <f t="shared" si="2"/>
        <v>2.1239752600506048</v>
      </c>
      <c r="K36" s="9">
        <f t="shared" si="3"/>
        <v>4.023975260050605</v>
      </c>
      <c r="L36" s="6"/>
    </row>
    <row r="37" spans="1:12" ht="11.25">
      <c r="A37" s="22" t="s">
        <v>48</v>
      </c>
      <c r="B37" s="23">
        <v>1</v>
      </c>
      <c r="C37" s="29">
        <v>1510.2</v>
      </c>
      <c r="D37" s="24">
        <v>2517</v>
      </c>
      <c r="E37" s="14"/>
      <c r="F37" s="16"/>
      <c r="G37" s="7">
        <f t="shared" si="0"/>
        <v>1</v>
      </c>
      <c r="H37" s="8">
        <f t="shared" si="1"/>
        <v>1510.2</v>
      </c>
      <c r="I37" s="9">
        <f t="shared" si="6"/>
        <v>1</v>
      </c>
      <c r="J37" s="9">
        <f t="shared" si="2"/>
        <v>1.2134157998313186</v>
      </c>
      <c r="K37" s="9">
        <f t="shared" si="3"/>
        <v>2.213415799831319</v>
      </c>
      <c r="L37" s="6"/>
    </row>
    <row r="38" spans="1:12" ht="11.25">
      <c r="A38" s="22" t="s">
        <v>49</v>
      </c>
      <c r="B38" s="23">
        <v>1</v>
      </c>
      <c r="C38" s="24">
        <v>1700</v>
      </c>
      <c r="D38" s="31">
        <v>3400</v>
      </c>
      <c r="E38" s="14"/>
      <c r="F38" s="16"/>
      <c r="G38" s="7">
        <f t="shared" si="0"/>
        <v>1</v>
      </c>
      <c r="H38" s="8">
        <f t="shared" si="1"/>
        <v>1700</v>
      </c>
      <c r="I38" s="9">
        <f t="shared" si="6"/>
        <v>1</v>
      </c>
      <c r="J38" s="9">
        <f t="shared" si="2"/>
        <v>1.2454315434354792</v>
      </c>
      <c r="K38" s="9">
        <f t="shared" si="3"/>
        <v>2.2454315434354792</v>
      </c>
      <c r="L38" s="6"/>
    </row>
    <row r="39" spans="1:12" ht="11.25">
      <c r="A39" s="22" t="s">
        <v>50</v>
      </c>
      <c r="B39" s="23">
        <v>1</v>
      </c>
      <c r="C39" s="29">
        <v>350</v>
      </c>
      <c r="D39" s="24">
        <v>700</v>
      </c>
      <c r="E39" s="14"/>
      <c r="F39" s="16"/>
      <c r="G39" s="7">
        <f t="shared" si="0"/>
        <v>1</v>
      </c>
      <c r="H39" s="8">
        <f t="shared" si="1"/>
        <v>350</v>
      </c>
      <c r="I39" s="9">
        <f t="shared" si="6"/>
        <v>1</v>
      </c>
      <c r="J39" s="9">
        <f t="shared" si="2"/>
        <v>1.0177115546809108</v>
      </c>
      <c r="K39" s="9">
        <f t="shared" si="3"/>
        <v>2.017711554680911</v>
      </c>
      <c r="L39" s="6"/>
    </row>
    <row r="40" spans="1:12" ht="11.25">
      <c r="A40" s="22" t="s">
        <v>51</v>
      </c>
      <c r="B40" s="23">
        <v>1</v>
      </c>
      <c r="C40" s="29">
        <v>2610</v>
      </c>
      <c r="D40" s="24">
        <v>5000</v>
      </c>
      <c r="E40" s="14"/>
      <c r="F40" s="16"/>
      <c r="G40" s="7">
        <f t="shared" si="0"/>
        <v>1</v>
      </c>
      <c r="H40" s="8">
        <f t="shared" si="1"/>
        <v>2610</v>
      </c>
      <c r="I40" s="9">
        <f t="shared" si="6"/>
        <v>1</v>
      </c>
      <c r="J40" s="9">
        <f t="shared" si="2"/>
        <v>1.3989316840033736</v>
      </c>
      <c r="K40" s="9">
        <f t="shared" si="3"/>
        <v>2.3989316840033736</v>
      </c>
      <c r="L40" s="6"/>
    </row>
    <row r="41" spans="1:12" ht="11.25">
      <c r="A41" s="22" t="s">
        <v>52</v>
      </c>
      <c r="B41" s="23">
        <v>2</v>
      </c>
      <c r="C41" s="24">
        <v>6632</v>
      </c>
      <c r="D41" s="24">
        <v>11000</v>
      </c>
      <c r="E41" s="14"/>
      <c r="F41" s="16"/>
      <c r="G41" s="7">
        <f t="shared" si="0"/>
        <v>2</v>
      </c>
      <c r="H41" s="8">
        <f t="shared" si="1"/>
        <v>6632</v>
      </c>
      <c r="I41" s="9">
        <f t="shared" si="6"/>
        <v>1.9</v>
      </c>
      <c r="J41" s="9">
        <f t="shared" si="2"/>
        <v>2.0773685690188364</v>
      </c>
      <c r="K41" s="9">
        <f t="shared" si="3"/>
        <v>3.9773685690188363</v>
      </c>
      <c r="L41" s="6"/>
    </row>
    <row r="42" spans="1:13" ht="11.25">
      <c r="A42" s="42" t="s">
        <v>40</v>
      </c>
      <c r="B42" s="43">
        <v>1</v>
      </c>
      <c r="C42" s="45">
        <v>8000</v>
      </c>
      <c r="D42" s="45">
        <v>109256.71604</v>
      </c>
      <c r="E42" s="46"/>
      <c r="F42" s="47"/>
      <c r="G42" s="48">
        <f t="shared" si="0"/>
        <v>1</v>
      </c>
      <c r="H42" s="49">
        <f t="shared" si="1"/>
        <v>8000</v>
      </c>
      <c r="I42" s="41">
        <f t="shared" si="6"/>
        <v>1</v>
      </c>
      <c r="J42" s="41">
        <f t="shared" si="2"/>
        <v>2.3081248242901324</v>
      </c>
      <c r="K42" s="41">
        <f t="shared" si="3"/>
        <v>3.3081248242901324</v>
      </c>
      <c r="L42" s="50"/>
      <c r="M42" s="51"/>
    </row>
    <row r="43" spans="1:13" ht="11.25">
      <c r="A43" s="42" t="s">
        <v>41</v>
      </c>
      <c r="B43" s="43">
        <v>2</v>
      </c>
      <c r="C43" s="45">
        <v>15000</v>
      </c>
      <c r="D43" s="45">
        <v>23000</v>
      </c>
      <c r="E43" s="46"/>
      <c r="F43" s="47"/>
      <c r="G43" s="48">
        <f t="shared" si="0"/>
        <v>2</v>
      </c>
      <c r="H43" s="49">
        <f>C43-F43</f>
        <v>15000</v>
      </c>
      <c r="I43" s="41">
        <f>1+(9*(G43-1)/($G$59-1))</f>
        <v>1.9</v>
      </c>
      <c r="J43" s="41">
        <f t="shared" si="2"/>
        <v>3.4888951363508576</v>
      </c>
      <c r="K43" s="41">
        <f>SUM(I43:J43)</f>
        <v>5.3888951363508575</v>
      </c>
      <c r="L43" s="50"/>
      <c r="M43" s="51"/>
    </row>
    <row r="44" spans="1:13" ht="11.25">
      <c r="A44" s="42" t="s">
        <v>109</v>
      </c>
      <c r="B44" s="43">
        <v>1</v>
      </c>
      <c r="C44" s="45">
        <v>8096</v>
      </c>
      <c r="D44" s="45">
        <v>17600</v>
      </c>
      <c r="E44" s="46"/>
      <c r="F44" s="47"/>
      <c r="G44" s="48">
        <f t="shared" si="0"/>
        <v>1</v>
      </c>
      <c r="H44" s="49">
        <f>C44-F44</f>
        <v>8096</v>
      </c>
      <c r="I44" s="41">
        <f>1+(9*(G44-1)/($G$59-1))</f>
        <v>1</v>
      </c>
      <c r="J44" s="41">
        <f t="shared" si="2"/>
        <v>2.3243182457126794</v>
      </c>
      <c r="K44" s="41">
        <f>SUM(I44:J44)</f>
        <v>3.3243182457126794</v>
      </c>
      <c r="L44" s="50"/>
      <c r="M44" s="51"/>
    </row>
    <row r="45" spans="1:12" ht="11.25">
      <c r="A45" s="22" t="s">
        <v>114</v>
      </c>
      <c r="B45" s="23">
        <v>0</v>
      </c>
      <c r="C45" s="24">
        <v>0</v>
      </c>
      <c r="D45" s="24">
        <v>0</v>
      </c>
      <c r="E45" s="14">
        <v>1</v>
      </c>
      <c r="F45" s="16">
        <v>65</v>
      </c>
      <c r="G45" s="58">
        <f t="shared" si="0"/>
        <v>-1</v>
      </c>
      <c r="H45" s="59">
        <f>C45-F45</f>
        <v>-65</v>
      </c>
      <c r="I45" s="60">
        <f>1+(9*(G45-1)/($G$59-1))</f>
        <v>-0.8</v>
      </c>
      <c r="J45" s="60">
        <f t="shared" si="2"/>
        <v>0.947708743323025</v>
      </c>
      <c r="K45" s="60">
        <f>SUM(I45:J45)</f>
        <v>0.14770874332302497</v>
      </c>
      <c r="L45" s="6"/>
    </row>
    <row r="46" spans="1:12" ht="11.25">
      <c r="A46" s="40" t="s">
        <v>53</v>
      </c>
      <c r="B46" s="17">
        <v>44</v>
      </c>
      <c r="C46" s="30">
        <v>127411.01</v>
      </c>
      <c r="D46" s="30">
        <v>258317.59194</v>
      </c>
      <c r="E46" s="20"/>
      <c r="F46" s="21"/>
      <c r="G46" s="10"/>
      <c r="H46" s="11"/>
      <c r="I46" s="5"/>
      <c r="J46" s="9"/>
      <c r="K46" s="9"/>
      <c r="L46" s="6"/>
    </row>
    <row r="47" spans="1:12" ht="11.25">
      <c r="A47" s="22" t="s">
        <v>56</v>
      </c>
      <c r="B47" s="23">
        <v>1</v>
      </c>
      <c r="C47" s="23">
        <v>350</v>
      </c>
      <c r="D47" s="24">
        <v>2000</v>
      </c>
      <c r="E47" s="14"/>
      <c r="F47" s="16"/>
      <c r="G47" s="7">
        <f aca="true" t="shared" si="7" ref="G47:G62">B47-E47</f>
        <v>1</v>
      </c>
      <c r="H47" s="8">
        <f aca="true" t="shared" si="8" ref="H47:H62">C47-F47</f>
        <v>350</v>
      </c>
      <c r="I47" s="9">
        <f aca="true" t="shared" si="9" ref="I47:I58">1+(9*(G47-1)/($G$59-1))</f>
        <v>1</v>
      </c>
      <c r="J47" s="9">
        <f t="shared" si="2"/>
        <v>1.0177115546809108</v>
      </c>
      <c r="K47" s="9">
        <f t="shared" si="3"/>
        <v>2.017711554680911</v>
      </c>
      <c r="L47" s="6"/>
    </row>
    <row r="48" spans="1:12" ht="11.25">
      <c r="A48" s="22" t="s">
        <v>54</v>
      </c>
      <c r="B48" s="23">
        <v>2</v>
      </c>
      <c r="C48" s="23">
        <v>11500</v>
      </c>
      <c r="D48" s="24">
        <v>30000</v>
      </c>
      <c r="E48" s="14"/>
      <c r="F48" s="16"/>
      <c r="G48" s="7">
        <f t="shared" si="7"/>
        <v>2</v>
      </c>
      <c r="H48" s="8">
        <f t="shared" si="8"/>
        <v>11500</v>
      </c>
      <c r="I48" s="9">
        <f t="shared" si="9"/>
        <v>1.9</v>
      </c>
      <c r="J48" s="9">
        <f t="shared" si="2"/>
        <v>2.898509980320495</v>
      </c>
      <c r="K48" s="9">
        <f t="shared" si="3"/>
        <v>4.798509980320494</v>
      </c>
      <c r="L48" s="6"/>
    </row>
    <row r="49" spans="1:12" ht="11.25">
      <c r="A49" s="22" t="s">
        <v>57</v>
      </c>
      <c r="B49" s="23">
        <v>1</v>
      </c>
      <c r="C49" s="24">
        <v>25000</v>
      </c>
      <c r="D49" s="24">
        <v>45000</v>
      </c>
      <c r="E49" s="14"/>
      <c r="F49" s="16"/>
      <c r="G49" s="7">
        <f t="shared" si="7"/>
        <v>1</v>
      </c>
      <c r="H49" s="8">
        <f t="shared" si="8"/>
        <v>25000</v>
      </c>
      <c r="I49" s="9">
        <f t="shared" si="9"/>
        <v>1</v>
      </c>
      <c r="J49" s="9">
        <f t="shared" si="2"/>
        <v>5.175709867866179</v>
      </c>
      <c r="K49" s="9">
        <f t="shared" si="3"/>
        <v>6.175709867866179</v>
      </c>
      <c r="L49" s="6"/>
    </row>
    <row r="50" spans="1:12" ht="11.25">
      <c r="A50" s="22" t="s">
        <v>59</v>
      </c>
      <c r="B50" s="23">
        <v>2</v>
      </c>
      <c r="C50" s="24">
        <v>6600</v>
      </c>
      <c r="D50" s="24">
        <v>11000</v>
      </c>
      <c r="E50" s="14"/>
      <c r="F50" s="16"/>
      <c r="G50" s="7">
        <f t="shared" si="7"/>
        <v>2</v>
      </c>
      <c r="H50" s="8">
        <f t="shared" si="8"/>
        <v>6600</v>
      </c>
      <c r="I50" s="9">
        <f t="shared" si="9"/>
        <v>1.9</v>
      </c>
      <c r="J50" s="9">
        <f t="shared" si="2"/>
        <v>2.071970761877987</v>
      </c>
      <c r="K50" s="9">
        <f t="shared" si="3"/>
        <v>3.9719707618779867</v>
      </c>
      <c r="L50" s="6"/>
    </row>
    <row r="51" spans="1:12" ht="11.25">
      <c r="A51" s="22" t="s">
        <v>55</v>
      </c>
      <c r="B51" s="23">
        <v>1</v>
      </c>
      <c r="C51" s="24">
        <v>3300</v>
      </c>
      <c r="D51" s="24">
        <v>5500</v>
      </c>
      <c r="E51" s="14"/>
      <c r="F51" s="16"/>
      <c r="G51" s="7">
        <f t="shared" si="7"/>
        <v>1</v>
      </c>
      <c r="H51" s="8">
        <f t="shared" si="8"/>
        <v>3300</v>
      </c>
      <c r="I51" s="9">
        <f t="shared" si="9"/>
        <v>1</v>
      </c>
      <c r="J51" s="9">
        <f t="shared" si="2"/>
        <v>1.5153219004779308</v>
      </c>
      <c r="K51" s="9">
        <f t="shared" si="3"/>
        <v>2.5153219004779306</v>
      </c>
      <c r="L51" s="6"/>
    </row>
    <row r="52" spans="1:12" ht="11.25">
      <c r="A52" s="22" t="s">
        <v>60</v>
      </c>
      <c r="B52" s="23">
        <v>1</v>
      </c>
      <c r="C52" s="32">
        <v>1000</v>
      </c>
      <c r="D52" s="32">
        <v>2000</v>
      </c>
      <c r="E52" s="14"/>
      <c r="F52" s="16"/>
      <c r="G52" s="7">
        <f t="shared" si="7"/>
        <v>1</v>
      </c>
      <c r="H52" s="8">
        <f t="shared" si="8"/>
        <v>1000</v>
      </c>
      <c r="I52" s="9">
        <f t="shared" si="9"/>
        <v>1</v>
      </c>
      <c r="J52" s="9">
        <f t="shared" si="2"/>
        <v>1.1273545122294069</v>
      </c>
      <c r="K52" s="9">
        <f t="shared" si="3"/>
        <v>2.127354512229407</v>
      </c>
      <c r="L52" s="6"/>
    </row>
    <row r="53" spans="1:12" ht="11.25">
      <c r="A53" s="22" t="s">
        <v>61</v>
      </c>
      <c r="B53" s="23">
        <v>2</v>
      </c>
      <c r="C53" s="24">
        <v>37400</v>
      </c>
      <c r="D53" s="24">
        <v>69000</v>
      </c>
      <c r="E53" s="14"/>
      <c r="F53" s="16"/>
      <c r="G53" s="7">
        <f t="shared" si="7"/>
        <v>2</v>
      </c>
      <c r="H53" s="8">
        <f t="shared" si="8"/>
        <v>37400</v>
      </c>
      <c r="I53" s="9">
        <f t="shared" si="9"/>
        <v>1.9</v>
      </c>
      <c r="J53" s="9">
        <f t="shared" si="2"/>
        <v>7.267360134945179</v>
      </c>
      <c r="K53" s="9">
        <f t="shared" si="3"/>
        <v>9.167360134945179</v>
      </c>
      <c r="L53" s="6"/>
    </row>
    <row r="54" spans="1:12" ht="11.25">
      <c r="A54" s="22" t="s">
        <v>62</v>
      </c>
      <c r="B54" s="23">
        <v>3</v>
      </c>
      <c r="C54" s="31">
        <v>1568.01</v>
      </c>
      <c r="D54" s="31">
        <v>7272.04</v>
      </c>
      <c r="E54" s="14"/>
      <c r="F54" s="16"/>
      <c r="G54" s="7">
        <f t="shared" si="7"/>
        <v>3</v>
      </c>
      <c r="H54" s="8">
        <f t="shared" si="8"/>
        <v>1568.01</v>
      </c>
      <c r="I54" s="9">
        <f t="shared" si="9"/>
        <v>2.8</v>
      </c>
      <c r="J54" s="9">
        <f t="shared" si="2"/>
        <v>1.2231672757942087</v>
      </c>
      <c r="K54" s="9">
        <f t="shared" si="3"/>
        <v>4.023167275794209</v>
      </c>
      <c r="L54" s="6"/>
    </row>
    <row r="55" spans="1:12" ht="11.25">
      <c r="A55" s="22" t="s">
        <v>63</v>
      </c>
      <c r="B55" s="23">
        <v>4</v>
      </c>
      <c r="C55" s="24">
        <v>4000</v>
      </c>
      <c r="D55" s="24">
        <v>9100</v>
      </c>
      <c r="E55" s="14"/>
      <c r="F55" s="16"/>
      <c r="G55" s="7">
        <f t="shared" si="7"/>
        <v>4</v>
      </c>
      <c r="H55" s="8">
        <f t="shared" si="8"/>
        <v>4000</v>
      </c>
      <c r="I55" s="9">
        <f t="shared" si="9"/>
        <v>3.7</v>
      </c>
      <c r="J55" s="9">
        <f t="shared" si="2"/>
        <v>1.6333989316840034</v>
      </c>
      <c r="K55" s="9">
        <f t="shared" si="3"/>
        <v>5.333398931684004</v>
      </c>
      <c r="L55" s="6"/>
    </row>
    <row r="56" spans="1:12" ht="10.5" customHeight="1">
      <c r="A56" s="22" t="s">
        <v>64</v>
      </c>
      <c r="B56" s="23">
        <v>1</v>
      </c>
      <c r="C56" s="24">
        <v>2100</v>
      </c>
      <c r="D56" s="24">
        <v>4200</v>
      </c>
      <c r="E56" s="14"/>
      <c r="F56" s="16"/>
      <c r="G56" s="7">
        <f t="shared" si="7"/>
        <v>1</v>
      </c>
      <c r="H56" s="8">
        <f t="shared" si="8"/>
        <v>2100</v>
      </c>
      <c r="I56" s="9">
        <f t="shared" si="9"/>
        <v>1</v>
      </c>
      <c r="J56" s="9">
        <f t="shared" si="2"/>
        <v>1.3129041326960922</v>
      </c>
      <c r="K56" s="9">
        <f t="shared" si="3"/>
        <v>2.312904132696092</v>
      </c>
      <c r="L56" s="1"/>
    </row>
    <row r="57" spans="1:12" ht="11.25">
      <c r="A57" s="22" t="s">
        <v>65</v>
      </c>
      <c r="B57" s="23">
        <v>4</v>
      </c>
      <c r="C57" s="24">
        <v>7380</v>
      </c>
      <c r="D57" s="24">
        <v>13800</v>
      </c>
      <c r="E57" s="14"/>
      <c r="F57" s="16"/>
      <c r="G57" s="7">
        <f t="shared" si="7"/>
        <v>4</v>
      </c>
      <c r="H57" s="8">
        <f t="shared" si="8"/>
        <v>7380</v>
      </c>
      <c r="I57" s="9">
        <f t="shared" si="9"/>
        <v>3.7</v>
      </c>
      <c r="J57" s="9">
        <f t="shared" si="2"/>
        <v>2.2035423109361822</v>
      </c>
      <c r="K57" s="9">
        <f t="shared" si="3"/>
        <v>5.903542310936182</v>
      </c>
      <c r="L57" s="6"/>
    </row>
    <row r="58" spans="1:12" ht="11.25">
      <c r="A58" s="22" t="s">
        <v>66</v>
      </c>
      <c r="B58" s="23">
        <v>8</v>
      </c>
      <c r="C58" s="24">
        <v>6696</v>
      </c>
      <c r="D58" s="24">
        <v>14700</v>
      </c>
      <c r="E58" s="14"/>
      <c r="F58" s="16"/>
      <c r="G58" s="7">
        <f t="shared" si="7"/>
        <v>8</v>
      </c>
      <c r="H58" s="8">
        <f t="shared" si="8"/>
        <v>6696</v>
      </c>
      <c r="I58" s="9">
        <f t="shared" si="9"/>
        <v>7.3</v>
      </c>
      <c r="J58" s="9">
        <f t="shared" si="2"/>
        <v>2.088164183300534</v>
      </c>
      <c r="K58" s="9">
        <f t="shared" si="3"/>
        <v>9.388164183300534</v>
      </c>
      <c r="L58" s="6"/>
    </row>
    <row r="59" spans="1:12" ht="11.25">
      <c r="A59" s="22" t="s">
        <v>67</v>
      </c>
      <c r="B59" s="23">
        <v>11</v>
      </c>
      <c r="C59" s="24">
        <v>10450</v>
      </c>
      <c r="D59" s="24">
        <v>26150.646</v>
      </c>
      <c r="E59" s="14"/>
      <c r="F59" s="16"/>
      <c r="G59" s="7">
        <f t="shared" si="7"/>
        <v>11</v>
      </c>
      <c r="H59" s="8">
        <f t="shared" si="8"/>
        <v>10450</v>
      </c>
      <c r="I59" s="9">
        <f>1+(9*(G59-1)/($G$59-1))</f>
        <v>10</v>
      </c>
      <c r="J59" s="9">
        <f t="shared" si="2"/>
        <v>2.721394433511386</v>
      </c>
      <c r="K59" s="55">
        <f>SUM(I59:J59)</f>
        <v>12.721394433511385</v>
      </c>
      <c r="L59" s="1">
        <v>2</v>
      </c>
    </row>
    <row r="60" spans="1:13" ht="11.25">
      <c r="A60" s="42" t="s">
        <v>58</v>
      </c>
      <c r="B60" s="43">
        <v>1</v>
      </c>
      <c r="C60" s="45">
        <v>4167</v>
      </c>
      <c r="D60" s="45">
        <v>10000</v>
      </c>
      <c r="E60" s="46"/>
      <c r="F60" s="47"/>
      <c r="G60" s="48">
        <f t="shared" si="7"/>
        <v>1</v>
      </c>
      <c r="H60" s="49">
        <f t="shared" si="8"/>
        <v>4167</v>
      </c>
      <c r="I60" s="41">
        <f>1+(9*(G60-1)/($G$59-1))</f>
        <v>1</v>
      </c>
      <c r="J60" s="41">
        <f t="shared" si="2"/>
        <v>1.6615687377003092</v>
      </c>
      <c r="K60" s="41">
        <f>SUM(I60:J60)</f>
        <v>2.661568737700309</v>
      </c>
      <c r="L60" s="52"/>
      <c r="M60" s="51"/>
    </row>
    <row r="61" spans="1:13" ht="11.25">
      <c r="A61" s="42" t="s">
        <v>106</v>
      </c>
      <c r="B61" s="43">
        <v>1</v>
      </c>
      <c r="C61" s="45">
        <v>300</v>
      </c>
      <c r="D61" s="45">
        <v>500</v>
      </c>
      <c r="E61" s="46"/>
      <c r="F61" s="47"/>
      <c r="G61" s="48">
        <f t="shared" si="7"/>
        <v>1</v>
      </c>
      <c r="H61" s="49">
        <f t="shared" si="8"/>
        <v>300</v>
      </c>
      <c r="I61" s="41">
        <f>1+(9*(G61-1)/($G$59-1))</f>
        <v>1</v>
      </c>
      <c r="J61" s="41">
        <f t="shared" si="2"/>
        <v>1.0092774810233343</v>
      </c>
      <c r="K61" s="41">
        <f>SUM(I61:J61)</f>
        <v>2.009277481023334</v>
      </c>
      <c r="L61" s="52"/>
      <c r="M61" s="51"/>
    </row>
    <row r="62" spans="1:13" ht="11.25">
      <c r="A62" s="42" t="s">
        <v>107</v>
      </c>
      <c r="B62" s="43">
        <v>1</v>
      </c>
      <c r="C62" s="45">
        <v>5600</v>
      </c>
      <c r="D62" s="45">
        <v>8094.90539</v>
      </c>
      <c r="E62" s="46"/>
      <c r="F62" s="47"/>
      <c r="G62" s="48">
        <f t="shared" si="7"/>
        <v>1</v>
      </c>
      <c r="H62" s="49">
        <f t="shared" si="8"/>
        <v>5600</v>
      </c>
      <c r="I62" s="41">
        <f>1+(9*(G62-1)/($G$59-1))</f>
        <v>1</v>
      </c>
      <c r="J62" s="41">
        <f t="shared" si="2"/>
        <v>1.9032892887264548</v>
      </c>
      <c r="K62" s="41">
        <f>SUM(I62:J62)</f>
        <v>2.9032892887264548</v>
      </c>
      <c r="L62" s="52"/>
      <c r="M62" s="51"/>
    </row>
    <row r="63" spans="1:12" ht="11.25">
      <c r="A63" s="39" t="s">
        <v>76</v>
      </c>
      <c r="B63" s="34">
        <v>2</v>
      </c>
      <c r="C63" s="35">
        <v>2726.035</v>
      </c>
      <c r="D63" s="35">
        <v>18762.989</v>
      </c>
      <c r="E63" s="14"/>
      <c r="F63" s="16"/>
      <c r="G63" s="7"/>
      <c r="H63" s="8"/>
      <c r="I63" s="9"/>
      <c r="J63" s="9"/>
      <c r="K63" s="9"/>
      <c r="L63" s="1"/>
    </row>
    <row r="64" spans="1:12" ht="11.25">
      <c r="A64" s="22" t="s">
        <v>77</v>
      </c>
      <c r="B64" s="23">
        <v>2</v>
      </c>
      <c r="C64" s="24">
        <v>2726</v>
      </c>
      <c r="D64" s="24">
        <v>18763</v>
      </c>
      <c r="E64" s="14"/>
      <c r="F64" s="16"/>
      <c r="G64" s="7">
        <f aca="true" t="shared" si="10" ref="G64:G107">B64-E64</f>
        <v>2</v>
      </c>
      <c r="H64" s="8">
        <f aca="true" t="shared" si="11" ref="H64:H103">C64-F64</f>
        <v>2726</v>
      </c>
      <c r="I64" s="9">
        <f aca="true" t="shared" si="12" ref="I64:I103">1+(9*(G64-1)/($G$59-1))</f>
        <v>1.9</v>
      </c>
      <c r="J64" s="9">
        <f t="shared" si="2"/>
        <v>1.4184987348889513</v>
      </c>
      <c r="K64" s="9">
        <f aca="true" t="shared" si="13" ref="K64:K103">SUM(I64:J64)</f>
        <v>3.3184987348889514</v>
      </c>
      <c r="L64" s="1"/>
    </row>
    <row r="65" spans="1:12" ht="11.25">
      <c r="A65" s="39" t="s">
        <v>83</v>
      </c>
      <c r="B65" s="34">
        <v>2</v>
      </c>
      <c r="C65" s="35">
        <v>5640</v>
      </c>
      <c r="D65" s="35">
        <v>7600</v>
      </c>
      <c r="E65" s="14"/>
      <c r="F65" s="16"/>
      <c r="G65" s="7"/>
      <c r="H65" s="8"/>
      <c r="I65" s="9"/>
      <c r="J65" s="9"/>
      <c r="K65" s="9"/>
      <c r="L65" s="1"/>
    </row>
    <row r="66" spans="1:12" ht="11.25">
      <c r="A66" s="22" t="s">
        <v>78</v>
      </c>
      <c r="B66" s="23">
        <v>2</v>
      </c>
      <c r="C66" s="24">
        <v>5640</v>
      </c>
      <c r="D66" s="24">
        <v>7600</v>
      </c>
      <c r="E66" s="14"/>
      <c r="F66" s="16"/>
      <c r="G66" s="7">
        <f t="shared" si="10"/>
        <v>2</v>
      </c>
      <c r="H66" s="8">
        <f t="shared" si="11"/>
        <v>5640</v>
      </c>
      <c r="I66" s="9">
        <f t="shared" si="12"/>
        <v>1.9</v>
      </c>
      <c r="J66" s="9">
        <f t="shared" si="2"/>
        <v>1.910036547652516</v>
      </c>
      <c r="K66" s="9">
        <f t="shared" si="13"/>
        <v>3.810036547652516</v>
      </c>
      <c r="L66" s="1"/>
    </row>
    <row r="67" spans="1:12" ht="11.25">
      <c r="A67" s="39" t="s">
        <v>15</v>
      </c>
      <c r="B67" s="34">
        <v>4</v>
      </c>
      <c r="C67" s="35">
        <v>68245</v>
      </c>
      <c r="D67" s="35">
        <v>116400</v>
      </c>
      <c r="E67" s="14"/>
      <c r="F67" s="16"/>
      <c r="G67" s="7"/>
      <c r="H67" s="8"/>
      <c r="I67" s="9"/>
      <c r="J67" s="9"/>
      <c r="K67" s="9"/>
      <c r="L67" s="1"/>
    </row>
    <row r="68" spans="1:12" ht="11.25">
      <c r="A68" s="22" t="s">
        <v>17</v>
      </c>
      <c r="B68" s="23">
        <v>3</v>
      </c>
      <c r="C68" s="24">
        <v>53600</v>
      </c>
      <c r="D68" s="24">
        <v>84400</v>
      </c>
      <c r="E68" s="14"/>
      <c r="F68" s="16"/>
      <c r="G68" s="7">
        <f t="shared" si="10"/>
        <v>3</v>
      </c>
      <c r="H68" s="8">
        <f t="shared" si="11"/>
        <v>53600</v>
      </c>
      <c r="I68" s="9">
        <f t="shared" si="12"/>
        <v>2.8</v>
      </c>
      <c r="J68" s="9">
        <f t="shared" si="2"/>
        <v>10</v>
      </c>
      <c r="K68" s="55">
        <f t="shared" si="13"/>
        <v>12.8</v>
      </c>
      <c r="L68" s="1">
        <v>1</v>
      </c>
    </row>
    <row r="69" spans="1:12" ht="11.25">
      <c r="A69" s="22" t="s">
        <v>16</v>
      </c>
      <c r="B69" s="23">
        <v>1</v>
      </c>
      <c r="C69" s="36">
        <v>14645</v>
      </c>
      <c r="D69" s="24">
        <v>32000</v>
      </c>
      <c r="E69" s="14"/>
      <c r="F69" s="16"/>
      <c r="G69" s="7">
        <f t="shared" si="10"/>
        <v>1</v>
      </c>
      <c r="H69" s="8">
        <f t="shared" si="11"/>
        <v>14645</v>
      </c>
      <c r="I69" s="9">
        <f t="shared" si="12"/>
        <v>1</v>
      </c>
      <c r="J69" s="9">
        <f t="shared" si="2"/>
        <v>3.4290132133820634</v>
      </c>
      <c r="K69" s="9">
        <f t="shared" si="13"/>
        <v>4.429013213382063</v>
      </c>
      <c r="L69" s="1"/>
    </row>
    <row r="70" spans="1:12" ht="11.25">
      <c r="A70" s="39" t="s">
        <v>79</v>
      </c>
      <c r="B70" s="34">
        <v>27</v>
      </c>
      <c r="C70" s="37">
        <v>177983.2726</v>
      </c>
      <c r="D70" s="35">
        <v>401107.9</v>
      </c>
      <c r="E70" s="14"/>
      <c r="F70" s="16"/>
      <c r="G70" s="7"/>
      <c r="H70" s="8"/>
      <c r="I70" s="9"/>
      <c r="J70" s="9"/>
      <c r="K70" s="9"/>
      <c r="L70" s="1"/>
    </row>
    <row r="71" spans="1:12" ht="11.25">
      <c r="A71" s="22" t="s">
        <v>80</v>
      </c>
      <c r="B71" s="23">
        <v>1</v>
      </c>
      <c r="C71" s="5">
        <v>4000</v>
      </c>
      <c r="D71" s="24">
        <v>8000</v>
      </c>
      <c r="E71" s="14"/>
      <c r="F71" s="16"/>
      <c r="G71" s="7">
        <f t="shared" si="10"/>
        <v>1</v>
      </c>
      <c r="H71" s="8">
        <f t="shared" si="11"/>
        <v>4000</v>
      </c>
      <c r="I71" s="9">
        <f t="shared" si="12"/>
        <v>1</v>
      </c>
      <c r="J71" s="9">
        <f t="shared" si="2"/>
        <v>1.6333989316840034</v>
      </c>
      <c r="K71" s="9">
        <f t="shared" si="13"/>
        <v>2.6333989316840034</v>
      </c>
      <c r="L71" s="1"/>
    </row>
    <row r="72" spans="1:12" ht="11.25">
      <c r="A72" s="22" t="s">
        <v>20</v>
      </c>
      <c r="B72" s="23">
        <v>4</v>
      </c>
      <c r="C72" s="5">
        <v>32800</v>
      </c>
      <c r="D72" s="24">
        <v>69700</v>
      </c>
      <c r="E72" s="14"/>
      <c r="F72" s="16"/>
      <c r="G72" s="7">
        <f t="shared" si="10"/>
        <v>4</v>
      </c>
      <c r="H72" s="8">
        <f t="shared" si="11"/>
        <v>32800</v>
      </c>
      <c r="I72" s="9">
        <f t="shared" si="12"/>
        <v>3.7</v>
      </c>
      <c r="J72" s="9">
        <f t="shared" si="2"/>
        <v>6.49142535844813</v>
      </c>
      <c r="K72" s="9">
        <f t="shared" si="13"/>
        <v>10.19142535844813</v>
      </c>
      <c r="L72" s="1"/>
    </row>
    <row r="73" spans="1:12" ht="11.25">
      <c r="A73" s="22" t="s">
        <v>24</v>
      </c>
      <c r="B73" s="23">
        <v>5</v>
      </c>
      <c r="C73" s="5">
        <v>33885.1</v>
      </c>
      <c r="D73" s="24">
        <v>70000</v>
      </c>
      <c r="E73" s="14"/>
      <c r="F73" s="16"/>
      <c r="G73" s="7">
        <f t="shared" si="10"/>
        <v>5</v>
      </c>
      <c r="H73" s="8">
        <f t="shared" si="11"/>
        <v>33885.1</v>
      </c>
      <c r="I73" s="9">
        <f t="shared" si="12"/>
        <v>4.6</v>
      </c>
      <c r="J73" s="9">
        <f t="shared" si="2"/>
        <v>6.674461624964858</v>
      </c>
      <c r="K73" s="41">
        <f t="shared" si="13"/>
        <v>11.274461624964857</v>
      </c>
      <c r="L73" s="1"/>
    </row>
    <row r="74" spans="1:12" ht="11.25">
      <c r="A74" s="22" t="s">
        <v>81</v>
      </c>
      <c r="B74" s="23">
        <v>2</v>
      </c>
      <c r="C74" s="5">
        <v>9000</v>
      </c>
      <c r="D74" s="24">
        <v>21000</v>
      </c>
      <c r="E74" s="14"/>
      <c r="F74" s="16"/>
      <c r="G74" s="7">
        <f t="shared" si="10"/>
        <v>2</v>
      </c>
      <c r="H74" s="8">
        <f t="shared" si="11"/>
        <v>9000</v>
      </c>
      <c r="I74" s="9">
        <f t="shared" si="12"/>
        <v>1.9</v>
      </c>
      <c r="J74" s="9">
        <f aca="true" t="shared" si="14" ref="J74:J103">1+(9*(H74-$H$16)/($H$68-$H$16))</f>
        <v>2.476806297441664</v>
      </c>
      <c r="K74" s="9">
        <f t="shared" si="13"/>
        <v>4.376806297441664</v>
      </c>
      <c r="L74" s="1"/>
    </row>
    <row r="75" spans="1:12" ht="11.25">
      <c r="A75" s="22" t="s">
        <v>18</v>
      </c>
      <c r="B75" s="23">
        <v>2</v>
      </c>
      <c r="C75" s="5">
        <v>9000</v>
      </c>
      <c r="D75" s="24">
        <v>17000</v>
      </c>
      <c r="E75" s="14"/>
      <c r="F75" s="16"/>
      <c r="G75" s="7">
        <f t="shared" si="10"/>
        <v>2</v>
      </c>
      <c r="H75" s="8">
        <f t="shared" si="11"/>
        <v>9000</v>
      </c>
      <c r="I75" s="9">
        <f t="shared" si="12"/>
        <v>1.9</v>
      </c>
      <c r="J75" s="9">
        <f t="shared" si="14"/>
        <v>2.476806297441664</v>
      </c>
      <c r="K75" s="9">
        <f t="shared" si="13"/>
        <v>4.376806297441664</v>
      </c>
      <c r="L75" s="1"/>
    </row>
    <row r="76" spans="1:12" ht="11.25">
      <c r="A76" s="22" t="s">
        <v>22</v>
      </c>
      <c r="B76" s="23">
        <v>5</v>
      </c>
      <c r="C76" s="36">
        <v>22997</v>
      </c>
      <c r="D76" s="24">
        <v>49597.9</v>
      </c>
      <c r="E76" s="14"/>
      <c r="F76" s="16"/>
      <c r="G76" s="7">
        <f t="shared" si="10"/>
        <v>5</v>
      </c>
      <c r="H76" s="8">
        <f t="shared" si="11"/>
        <v>22997</v>
      </c>
      <c r="I76" s="9">
        <f t="shared" si="12"/>
        <v>4.6</v>
      </c>
      <c r="J76" s="9">
        <f t="shared" si="14"/>
        <v>4.837840877143661</v>
      </c>
      <c r="K76" s="9">
        <f t="shared" si="13"/>
        <v>9.43784087714366</v>
      </c>
      <c r="L76" s="1"/>
    </row>
    <row r="77" spans="1:12" ht="11.25">
      <c r="A77" s="22" t="s">
        <v>21</v>
      </c>
      <c r="B77" s="23">
        <v>1</v>
      </c>
      <c r="C77" s="5">
        <v>25000</v>
      </c>
      <c r="D77" s="24">
        <v>90000</v>
      </c>
      <c r="E77" s="14"/>
      <c r="F77" s="16"/>
      <c r="G77" s="7">
        <f t="shared" si="10"/>
        <v>1</v>
      </c>
      <c r="H77" s="8">
        <f t="shared" si="11"/>
        <v>25000</v>
      </c>
      <c r="I77" s="9">
        <f t="shared" si="12"/>
        <v>1</v>
      </c>
      <c r="J77" s="9">
        <f t="shared" si="14"/>
        <v>5.175709867866179</v>
      </c>
      <c r="K77" s="9">
        <f t="shared" si="13"/>
        <v>6.175709867866179</v>
      </c>
      <c r="L77" s="1"/>
    </row>
    <row r="78" spans="1:12" ht="11.25">
      <c r="A78" s="22" t="s">
        <v>19</v>
      </c>
      <c r="B78" s="23">
        <v>2</v>
      </c>
      <c r="C78" s="5">
        <v>14456</v>
      </c>
      <c r="D78" s="24">
        <v>25010</v>
      </c>
      <c r="E78" s="14"/>
      <c r="F78" s="16"/>
      <c r="G78" s="7">
        <f t="shared" si="10"/>
        <v>2</v>
      </c>
      <c r="H78" s="8">
        <f t="shared" si="11"/>
        <v>14456</v>
      </c>
      <c r="I78" s="9">
        <f t="shared" si="12"/>
        <v>1.9</v>
      </c>
      <c r="J78" s="9">
        <f t="shared" si="14"/>
        <v>3.397132414956424</v>
      </c>
      <c r="K78" s="9">
        <f t="shared" si="13"/>
        <v>5.297132414956424</v>
      </c>
      <c r="L78" s="1"/>
    </row>
    <row r="79" spans="1:12" ht="11.25">
      <c r="A79" s="22" t="s">
        <v>23</v>
      </c>
      <c r="B79" s="23">
        <v>3</v>
      </c>
      <c r="C79" s="5">
        <v>16450</v>
      </c>
      <c r="D79" s="24">
        <v>32800</v>
      </c>
      <c r="E79" s="14"/>
      <c r="F79" s="16"/>
      <c r="G79" s="7">
        <f t="shared" si="10"/>
        <v>3</v>
      </c>
      <c r="H79" s="8">
        <f t="shared" si="11"/>
        <v>16450</v>
      </c>
      <c r="I79" s="9">
        <f t="shared" si="12"/>
        <v>2.8</v>
      </c>
      <c r="J79" s="9">
        <f t="shared" si="14"/>
        <v>3.733483272420579</v>
      </c>
      <c r="K79" s="9">
        <f t="shared" si="13"/>
        <v>6.533483272420579</v>
      </c>
      <c r="L79" s="1"/>
    </row>
    <row r="80" spans="1:12" ht="11.25">
      <c r="A80" s="22" t="s">
        <v>82</v>
      </c>
      <c r="B80" s="23">
        <v>2</v>
      </c>
      <c r="C80" s="5">
        <v>10394.9726</v>
      </c>
      <c r="D80" s="24">
        <v>18000</v>
      </c>
      <c r="E80" s="14"/>
      <c r="F80" s="16"/>
      <c r="G80" s="7">
        <f t="shared" si="10"/>
        <v>2</v>
      </c>
      <c r="H80" s="8">
        <f t="shared" si="11"/>
        <v>10394.9726</v>
      </c>
      <c r="I80" s="9">
        <f t="shared" si="12"/>
        <v>1.9</v>
      </c>
      <c r="J80" s="9">
        <f t="shared" si="14"/>
        <v>2.712112330615687</v>
      </c>
      <c r="K80" s="9">
        <f t="shared" si="13"/>
        <v>4.6121123306156875</v>
      </c>
      <c r="L80" s="1"/>
    </row>
    <row r="81" spans="1:12" ht="11.25">
      <c r="A81" s="39" t="s">
        <v>4</v>
      </c>
      <c r="B81" s="34">
        <v>1</v>
      </c>
      <c r="C81" s="37">
        <v>900</v>
      </c>
      <c r="D81" s="35">
        <v>3000</v>
      </c>
      <c r="E81" s="14"/>
      <c r="F81" s="16"/>
      <c r="G81" s="7"/>
      <c r="H81" s="8"/>
      <c r="I81" s="9"/>
      <c r="J81" s="9"/>
      <c r="K81" s="9"/>
      <c r="L81" s="1"/>
    </row>
    <row r="82" spans="1:12" ht="11.25">
      <c r="A82" s="22" t="s">
        <v>84</v>
      </c>
      <c r="B82" s="23">
        <v>1</v>
      </c>
      <c r="C82" s="5">
        <v>900</v>
      </c>
      <c r="D82" s="24">
        <v>3000</v>
      </c>
      <c r="E82" s="14"/>
      <c r="F82" s="16"/>
      <c r="G82" s="7">
        <f t="shared" si="10"/>
        <v>1</v>
      </c>
      <c r="H82" s="8">
        <f t="shared" si="11"/>
        <v>900</v>
      </c>
      <c r="I82" s="9">
        <f t="shared" si="12"/>
        <v>1</v>
      </c>
      <c r="J82" s="9">
        <f t="shared" si="14"/>
        <v>1.1104863649142536</v>
      </c>
      <c r="K82" s="9">
        <f t="shared" si="13"/>
        <v>2.1104863649142533</v>
      </c>
      <c r="L82" s="1"/>
    </row>
    <row r="83" spans="1:12" ht="11.25">
      <c r="A83" s="39" t="s">
        <v>85</v>
      </c>
      <c r="B83" s="34">
        <v>5</v>
      </c>
      <c r="C83" s="37">
        <v>20500</v>
      </c>
      <c r="D83" s="35">
        <v>61000</v>
      </c>
      <c r="E83" s="14"/>
      <c r="F83" s="16"/>
      <c r="G83" s="7"/>
      <c r="H83" s="8"/>
      <c r="I83" s="9"/>
      <c r="J83" s="9"/>
      <c r="K83" s="9"/>
      <c r="L83" s="1"/>
    </row>
    <row r="84" spans="1:12" ht="11.25">
      <c r="A84" s="22" t="s">
        <v>5</v>
      </c>
      <c r="B84" s="23">
        <v>1</v>
      </c>
      <c r="C84" s="5">
        <v>4000</v>
      </c>
      <c r="D84" s="24">
        <v>10000</v>
      </c>
      <c r="E84" s="14"/>
      <c r="F84" s="16"/>
      <c r="G84" s="7">
        <f t="shared" si="10"/>
        <v>1</v>
      </c>
      <c r="H84" s="8">
        <f t="shared" si="11"/>
        <v>4000</v>
      </c>
      <c r="I84" s="9">
        <f t="shared" si="12"/>
        <v>1</v>
      </c>
      <c r="J84" s="9">
        <f t="shared" si="14"/>
        <v>1.6333989316840034</v>
      </c>
      <c r="K84" s="9">
        <f t="shared" si="13"/>
        <v>2.6333989316840034</v>
      </c>
      <c r="L84" s="1"/>
    </row>
    <row r="85" spans="1:12" ht="11.25">
      <c r="A85" s="22" t="s">
        <v>86</v>
      </c>
      <c r="B85" s="23">
        <v>1</v>
      </c>
      <c r="C85" s="5">
        <v>4000</v>
      </c>
      <c r="D85" s="24">
        <v>10000</v>
      </c>
      <c r="E85" s="14"/>
      <c r="F85" s="16"/>
      <c r="G85" s="7">
        <f t="shared" si="10"/>
        <v>1</v>
      </c>
      <c r="H85" s="8">
        <f t="shared" si="11"/>
        <v>4000</v>
      </c>
      <c r="I85" s="9">
        <f t="shared" si="12"/>
        <v>1</v>
      </c>
      <c r="J85" s="9">
        <f t="shared" si="14"/>
        <v>1.6333989316840034</v>
      </c>
      <c r="K85" s="9">
        <f t="shared" si="13"/>
        <v>2.6333989316840034</v>
      </c>
      <c r="L85" s="1"/>
    </row>
    <row r="86" spans="1:13" ht="11.25">
      <c r="A86" s="42" t="s">
        <v>87</v>
      </c>
      <c r="B86" s="43">
        <v>1</v>
      </c>
      <c r="C86" s="53">
        <v>2500</v>
      </c>
      <c r="D86" s="45">
        <v>11000</v>
      </c>
      <c r="E86" s="46"/>
      <c r="F86" s="47"/>
      <c r="G86" s="48">
        <f t="shared" si="10"/>
        <v>1</v>
      </c>
      <c r="H86" s="49">
        <f t="shared" si="11"/>
        <v>2500</v>
      </c>
      <c r="I86" s="41">
        <f t="shared" si="12"/>
        <v>1</v>
      </c>
      <c r="J86" s="41">
        <f t="shared" si="14"/>
        <v>1.3803767219567051</v>
      </c>
      <c r="K86" s="41">
        <f t="shared" si="13"/>
        <v>2.380376721956705</v>
      </c>
      <c r="L86" s="52"/>
      <c r="M86" s="51"/>
    </row>
    <row r="87" spans="1:13" ht="11.25">
      <c r="A87" s="42" t="s">
        <v>105</v>
      </c>
      <c r="B87" s="43">
        <v>2</v>
      </c>
      <c r="C87" s="53">
        <v>10000</v>
      </c>
      <c r="D87" s="45">
        <v>30000</v>
      </c>
      <c r="E87" s="46"/>
      <c r="F87" s="47"/>
      <c r="G87" s="48">
        <f t="shared" si="10"/>
        <v>2</v>
      </c>
      <c r="H87" s="49">
        <f t="shared" si="11"/>
        <v>10000</v>
      </c>
      <c r="I87" s="41">
        <f t="shared" si="12"/>
        <v>1.9</v>
      </c>
      <c r="J87" s="41">
        <f t="shared" si="14"/>
        <v>2.6454877705931965</v>
      </c>
      <c r="K87" s="41">
        <f t="shared" si="13"/>
        <v>4.545487770593196</v>
      </c>
      <c r="L87" s="52"/>
      <c r="M87" s="51"/>
    </row>
    <row r="88" spans="1:12" ht="11.25">
      <c r="A88" s="39" t="s">
        <v>11</v>
      </c>
      <c r="B88" s="34">
        <v>4</v>
      </c>
      <c r="C88" s="37">
        <v>48600</v>
      </c>
      <c r="D88" s="35">
        <v>116000</v>
      </c>
      <c r="E88" s="14"/>
      <c r="F88" s="16"/>
      <c r="G88" s="7"/>
      <c r="H88" s="8"/>
      <c r="I88" s="9"/>
      <c r="J88" s="9"/>
      <c r="K88" s="9"/>
      <c r="L88" s="1"/>
    </row>
    <row r="89" spans="1:12" ht="11.25">
      <c r="A89" s="22" t="s">
        <v>12</v>
      </c>
      <c r="B89" s="23">
        <v>2</v>
      </c>
      <c r="C89" s="5">
        <v>21600</v>
      </c>
      <c r="D89" s="24">
        <v>36000</v>
      </c>
      <c r="E89" s="14"/>
      <c r="F89" s="16"/>
      <c r="G89" s="7">
        <f t="shared" si="10"/>
        <v>2</v>
      </c>
      <c r="H89" s="8">
        <f t="shared" si="11"/>
        <v>21600</v>
      </c>
      <c r="I89" s="9">
        <f t="shared" si="12"/>
        <v>1.9</v>
      </c>
      <c r="J89" s="9">
        <f t="shared" si="14"/>
        <v>4.6021928591509695</v>
      </c>
      <c r="K89" s="9">
        <f t="shared" si="13"/>
        <v>6.50219285915097</v>
      </c>
      <c r="L89" s="1"/>
    </row>
    <row r="90" spans="1:12" s="51" customFormat="1" ht="11.25">
      <c r="A90" s="42" t="s">
        <v>108</v>
      </c>
      <c r="B90" s="43">
        <v>2</v>
      </c>
      <c r="C90" s="53">
        <v>27000</v>
      </c>
      <c r="D90" s="45">
        <v>80000</v>
      </c>
      <c r="E90" s="46"/>
      <c r="F90" s="47"/>
      <c r="G90" s="48">
        <f t="shared" si="10"/>
        <v>2</v>
      </c>
      <c r="H90" s="49">
        <f t="shared" si="11"/>
        <v>27000</v>
      </c>
      <c r="I90" s="41">
        <f t="shared" si="12"/>
        <v>1.9</v>
      </c>
      <c r="J90" s="41">
        <f t="shared" si="14"/>
        <v>5.513072814169243</v>
      </c>
      <c r="K90" s="41">
        <f t="shared" si="13"/>
        <v>7.413072814169244</v>
      </c>
      <c r="L90" s="52"/>
    </row>
    <row r="91" spans="1:12" ht="11.25">
      <c r="A91" s="33" t="s">
        <v>9</v>
      </c>
      <c r="B91" s="34">
        <v>6</v>
      </c>
      <c r="C91" s="37">
        <v>21500</v>
      </c>
      <c r="D91" s="35">
        <v>40000</v>
      </c>
      <c r="E91" s="14"/>
      <c r="F91" s="16"/>
      <c r="G91" s="7"/>
      <c r="H91" s="8"/>
      <c r="I91" s="9"/>
      <c r="J91" s="9"/>
      <c r="K91" s="9"/>
      <c r="L91" s="1"/>
    </row>
    <row r="92" spans="1:12" ht="11.25">
      <c r="A92" s="22" t="s">
        <v>10</v>
      </c>
      <c r="B92" s="23">
        <v>6</v>
      </c>
      <c r="C92" s="5">
        <v>21500</v>
      </c>
      <c r="D92" s="24">
        <v>40000</v>
      </c>
      <c r="E92" s="14"/>
      <c r="F92" s="16"/>
      <c r="G92" s="7">
        <f t="shared" si="10"/>
        <v>6</v>
      </c>
      <c r="H92" s="8">
        <f t="shared" si="11"/>
        <v>21500</v>
      </c>
      <c r="I92" s="9">
        <f t="shared" si="12"/>
        <v>5.5</v>
      </c>
      <c r="J92" s="9">
        <f t="shared" si="14"/>
        <v>4.585324711835817</v>
      </c>
      <c r="K92" s="9">
        <f t="shared" si="13"/>
        <v>10.085324711835817</v>
      </c>
      <c r="L92" s="1"/>
    </row>
    <row r="93" spans="1:12" ht="11.25">
      <c r="A93" s="39" t="s">
        <v>88</v>
      </c>
      <c r="B93" s="34">
        <v>2</v>
      </c>
      <c r="C93" s="37">
        <v>4791.8</v>
      </c>
      <c r="D93" s="35">
        <v>7000</v>
      </c>
      <c r="E93" s="14"/>
      <c r="F93" s="16"/>
      <c r="G93" s="7"/>
      <c r="H93" s="8"/>
      <c r="I93" s="9"/>
      <c r="J93" s="9"/>
      <c r="K93" s="9"/>
      <c r="L93" s="1"/>
    </row>
    <row r="94" spans="1:12" ht="11.25">
      <c r="A94" s="22" t="s">
        <v>8</v>
      </c>
      <c r="B94" s="23">
        <v>2</v>
      </c>
      <c r="C94" s="5">
        <v>4791.8</v>
      </c>
      <c r="D94" s="24">
        <v>7000</v>
      </c>
      <c r="E94" s="14"/>
      <c r="F94" s="16"/>
      <c r="G94" s="7">
        <f t="shared" si="10"/>
        <v>2</v>
      </c>
      <c r="H94" s="8">
        <f t="shared" si="11"/>
        <v>4791.8</v>
      </c>
      <c r="I94" s="9">
        <f t="shared" si="12"/>
        <v>1.9</v>
      </c>
      <c r="J94" s="9">
        <f t="shared" si="14"/>
        <v>1.7669609221253868</v>
      </c>
      <c r="K94" s="9">
        <f t="shared" si="13"/>
        <v>3.6669609221253867</v>
      </c>
      <c r="L94" s="1"/>
    </row>
    <row r="95" spans="1:12" ht="11.25">
      <c r="A95" s="39" t="s">
        <v>89</v>
      </c>
      <c r="B95" s="34">
        <v>3</v>
      </c>
      <c r="C95" s="37">
        <v>34100</v>
      </c>
      <c r="D95" s="35">
        <v>129000</v>
      </c>
      <c r="E95" s="14"/>
      <c r="F95" s="16"/>
      <c r="G95" s="7"/>
      <c r="H95" s="8"/>
      <c r="I95" s="9"/>
      <c r="J95" s="9"/>
      <c r="K95" s="9"/>
      <c r="L95" s="1"/>
    </row>
    <row r="96" spans="1:12" ht="11.25">
      <c r="A96" s="22" t="s">
        <v>90</v>
      </c>
      <c r="B96" s="23">
        <v>1</v>
      </c>
      <c r="C96" s="5">
        <v>16600</v>
      </c>
      <c r="D96" s="24">
        <v>88000</v>
      </c>
      <c r="E96" s="14"/>
      <c r="F96" s="16"/>
      <c r="G96" s="7">
        <f t="shared" si="10"/>
        <v>1</v>
      </c>
      <c r="H96" s="8">
        <f t="shared" si="11"/>
        <v>16600</v>
      </c>
      <c r="I96" s="9">
        <f t="shared" si="12"/>
        <v>1</v>
      </c>
      <c r="J96" s="9">
        <f t="shared" si="14"/>
        <v>3.758785493393309</v>
      </c>
      <c r="K96" s="9">
        <f t="shared" si="13"/>
        <v>4.758785493393309</v>
      </c>
      <c r="L96" s="1"/>
    </row>
    <row r="97" spans="1:12" ht="11.25">
      <c r="A97" s="22" t="s">
        <v>14</v>
      </c>
      <c r="B97" s="23">
        <v>2</v>
      </c>
      <c r="C97" s="5">
        <v>17500</v>
      </c>
      <c r="D97" s="24">
        <v>41000</v>
      </c>
      <c r="E97" s="14"/>
      <c r="F97" s="16"/>
      <c r="G97" s="7">
        <f t="shared" si="10"/>
        <v>2</v>
      </c>
      <c r="H97" s="8">
        <f t="shared" si="11"/>
        <v>17500</v>
      </c>
      <c r="I97" s="9">
        <f t="shared" si="12"/>
        <v>1.9</v>
      </c>
      <c r="J97" s="9">
        <f t="shared" si="14"/>
        <v>3.910598819229688</v>
      </c>
      <c r="K97" s="9">
        <f t="shared" si="13"/>
        <v>5.810598819229687</v>
      </c>
      <c r="L97" s="1"/>
    </row>
    <row r="98" spans="1:12" ht="11.25">
      <c r="A98" s="39" t="s">
        <v>91</v>
      </c>
      <c r="B98" s="34">
        <v>4</v>
      </c>
      <c r="C98" s="37">
        <v>31414.567</v>
      </c>
      <c r="D98" s="35">
        <v>61900</v>
      </c>
      <c r="E98" s="14"/>
      <c r="F98" s="16"/>
      <c r="G98" s="7"/>
      <c r="H98" s="8"/>
      <c r="I98" s="9"/>
      <c r="J98" s="9"/>
      <c r="K98" s="9"/>
      <c r="L98" s="1"/>
    </row>
    <row r="99" spans="1:12" ht="11.25">
      <c r="A99" s="22" t="s">
        <v>92</v>
      </c>
      <c r="B99" s="23">
        <v>1</v>
      </c>
      <c r="C99" s="5">
        <v>25000</v>
      </c>
      <c r="D99" s="24">
        <v>50000</v>
      </c>
      <c r="E99" s="14"/>
      <c r="F99" s="16"/>
      <c r="G99" s="7">
        <f t="shared" si="10"/>
        <v>1</v>
      </c>
      <c r="H99" s="8">
        <f t="shared" si="11"/>
        <v>25000</v>
      </c>
      <c r="I99" s="9">
        <f t="shared" si="12"/>
        <v>1</v>
      </c>
      <c r="J99" s="9">
        <f t="shared" si="14"/>
        <v>5.175709867866179</v>
      </c>
      <c r="K99" s="9">
        <f t="shared" si="13"/>
        <v>6.175709867866179</v>
      </c>
      <c r="L99" s="1"/>
    </row>
    <row r="100" spans="1:12" ht="11.25">
      <c r="A100" s="22" t="s">
        <v>93</v>
      </c>
      <c r="B100" s="23">
        <v>2</v>
      </c>
      <c r="C100" s="5">
        <v>4880</v>
      </c>
      <c r="D100" s="24">
        <v>8800</v>
      </c>
      <c r="E100" s="14"/>
      <c r="F100" s="16"/>
      <c r="G100" s="7">
        <f t="shared" si="10"/>
        <v>2</v>
      </c>
      <c r="H100" s="8">
        <f t="shared" si="11"/>
        <v>4880</v>
      </c>
      <c r="I100" s="9">
        <f t="shared" si="12"/>
        <v>1.9</v>
      </c>
      <c r="J100" s="9">
        <f t="shared" si="14"/>
        <v>1.7818386280573517</v>
      </c>
      <c r="K100" s="9">
        <f t="shared" si="13"/>
        <v>3.681838628057352</v>
      </c>
      <c r="L100" s="1"/>
    </row>
    <row r="101" spans="1:24" s="51" customFormat="1" ht="11.25">
      <c r="A101" s="42" t="s">
        <v>110</v>
      </c>
      <c r="B101" s="43">
        <v>1</v>
      </c>
      <c r="C101" s="53">
        <v>1534.567</v>
      </c>
      <c r="D101" s="45">
        <v>3100</v>
      </c>
      <c r="E101" s="46"/>
      <c r="F101" s="47"/>
      <c r="G101" s="48">
        <f t="shared" si="10"/>
        <v>1</v>
      </c>
      <c r="H101" s="49">
        <f t="shared" si="11"/>
        <v>1534.567</v>
      </c>
      <c r="I101" s="41">
        <f t="shared" si="12"/>
        <v>1</v>
      </c>
      <c r="J101" s="41">
        <f t="shared" si="14"/>
        <v>1.217526061287602</v>
      </c>
      <c r="K101" s="41">
        <f t="shared" si="13"/>
        <v>2.217526061287602</v>
      </c>
      <c r="L101" s="52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</row>
    <row r="102" spans="1:24" ht="11.25">
      <c r="A102" s="39" t="s">
        <v>6</v>
      </c>
      <c r="B102" s="34">
        <v>1</v>
      </c>
      <c r="C102" s="37">
        <v>9911.745</v>
      </c>
      <c r="D102" s="35">
        <v>16519.575</v>
      </c>
      <c r="E102" s="14"/>
      <c r="F102" s="16"/>
      <c r="G102" s="7"/>
      <c r="H102" s="8"/>
      <c r="I102" s="9"/>
      <c r="J102" s="9"/>
      <c r="K102" s="9"/>
      <c r="L102" s="1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</row>
    <row r="103" spans="1:12" ht="11.25">
      <c r="A103" s="22" t="s">
        <v>7</v>
      </c>
      <c r="B103" s="23">
        <v>1</v>
      </c>
      <c r="C103" s="5">
        <v>9911.745</v>
      </c>
      <c r="D103" s="24">
        <v>16519.575</v>
      </c>
      <c r="E103" s="14"/>
      <c r="F103" s="16"/>
      <c r="G103" s="7">
        <f t="shared" si="10"/>
        <v>1</v>
      </c>
      <c r="H103" s="8">
        <f t="shared" si="11"/>
        <v>9911.745</v>
      </c>
      <c r="I103" s="9">
        <f t="shared" si="12"/>
        <v>1</v>
      </c>
      <c r="J103" s="9">
        <f t="shared" si="14"/>
        <v>2.6306007871802084</v>
      </c>
      <c r="K103" s="9">
        <f t="shared" si="13"/>
        <v>3.6306007871802084</v>
      </c>
      <c r="L103" s="1"/>
    </row>
    <row r="104" spans="1:12" s="51" customFormat="1" ht="11.25">
      <c r="A104" s="56" t="s">
        <v>112</v>
      </c>
      <c r="B104" s="43"/>
      <c r="C104" s="53"/>
      <c r="D104" s="45"/>
      <c r="E104" s="46"/>
      <c r="F104" s="47"/>
      <c r="G104" s="48"/>
      <c r="H104" s="49"/>
      <c r="I104" s="41"/>
      <c r="J104" s="41"/>
      <c r="K104" s="41"/>
      <c r="L104" s="52"/>
    </row>
    <row r="105" spans="1:12" s="51" customFormat="1" ht="11.25">
      <c r="A105" s="57" t="s">
        <v>113</v>
      </c>
      <c r="B105" s="43">
        <v>0</v>
      </c>
      <c r="C105" s="53">
        <v>0</v>
      </c>
      <c r="D105" s="45">
        <v>0</v>
      </c>
      <c r="E105" s="46">
        <v>1</v>
      </c>
      <c r="F105" s="47">
        <v>1917.77001</v>
      </c>
      <c r="G105" s="58">
        <f t="shared" si="10"/>
        <v>-1</v>
      </c>
      <c r="H105" s="59">
        <f>C105-F105</f>
        <v>-1917.77001</v>
      </c>
      <c r="I105" s="60">
        <f>1+(9*(G105-1)/($G$59-1))</f>
        <v>-0.8</v>
      </c>
      <c r="J105" s="60">
        <f>1+(9*(H105-$H$16)/($H$68-$H$16))</f>
        <v>0.635180768625246</v>
      </c>
      <c r="K105" s="60">
        <f>SUM(I105:J105)</f>
        <v>-0.16481923137475407</v>
      </c>
      <c r="L105" s="61"/>
    </row>
    <row r="106" spans="1:12" s="51" customFormat="1" ht="11.25">
      <c r="A106" s="56" t="s">
        <v>115</v>
      </c>
      <c r="B106" s="43"/>
      <c r="C106" s="53"/>
      <c r="D106" s="45"/>
      <c r="E106" s="46"/>
      <c r="F106" s="47"/>
      <c r="G106" s="48"/>
      <c r="H106" s="49"/>
      <c r="I106" s="41"/>
      <c r="J106" s="41"/>
      <c r="K106" s="41"/>
      <c r="L106" s="52"/>
    </row>
    <row r="107" spans="1:12" s="51" customFormat="1" ht="11.25">
      <c r="A107" s="42" t="s">
        <v>116</v>
      </c>
      <c r="B107" s="43">
        <v>0</v>
      </c>
      <c r="C107" s="53">
        <v>0</v>
      </c>
      <c r="D107" s="45">
        <v>0</v>
      </c>
      <c r="E107" s="46">
        <v>1</v>
      </c>
      <c r="F107" s="47">
        <v>658.03585</v>
      </c>
      <c r="G107" s="58">
        <f t="shared" si="10"/>
        <v>-1</v>
      </c>
      <c r="H107" s="59">
        <f>C107-F107</f>
        <v>-658.03585</v>
      </c>
      <c r="I107" s="60">
        <f>1+(9*(G107-1)/($G$59-1))</f>
        <v>-0.8</v>
      </c>
      <c r="J107" s="60">
        <f>1+(9*(H107-$H$16)/($H$68-$H$16))</f>
        <v>0.8476745825133539</v>
      </c>
      <c r="K107" s="60">
        <f>SUM(I107:J107)</f>
        <v>0.04767458251335388</v>
      </c>
      <c r="L107" s="61"/>
    </row>
  </sheetData>
  <sheetProtection/>
  <mergeCells count="11">
    <mergeCell ref="B1:B3"/>
    <mergeCell ref="C1:C3"/>
    <mergeCell ref="D1:D3"/>
    <mergeCell ref="F1:F3"/>
    <mergeCell ref="E1:E3"/>
    <mergeCell ref="I1:I3"/>
    <mergeCell ref="J1:J3"/>
    <mergeCell ref="K1:K3"/>
    <mergeCell ref="L1:L3"/>
    <mergeCell ref="G1:G3"/>
    <mergeCell ref="H1:H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="120" zoomScaleNormal="120" zoomScalePageLayoutView="0" workbookViewId="0" topLeftCell="A67">
      <selection activeCell="M72" sqref="M72"/>
    </sheetView>
  </sheetViews>
  <sheetFormatPr defaultColWidth="9.140625" defaultRowHeight="15"/>
  <cols>
    <col min="1" max="1" width="36.7109375" style="4" customWidth="1"/>
    <col min="2" max="2" width="5.28125" style="4" customWidth="1"/>
    <col min="3" max="3" width="18.421875" style="4" customWidth="1"/>
    <col min="4" max="4" width="14.28125" style="4" customWidth="1"/>
    <col min="5" max="5" width="6.00390625" style="4" customWidth="1"/>
    <col min="6" max="6" width="8.8515625" style="4" customWidth="1"/>
    <col min="7" max="7" width="5.28125" style="4" customWidth="1"/>
    <col min="8" max="8" width="10.140625" style="4" customWidth="1"/>
    <col min="9" max="9" width="6.421875" style="4" customWidth="1"/>
    <col min="10" max="10" width="7.140625" style="4" customWidth="1"/>
    <col min="11" max="11" width="8.140625" style="4" customWidth="1"/>
    <col min="12" max="12" width="6.140625" style="4" customWidth="1"/>
    <col min="13" max="16384" width="9.140625" style="4" customWidth="1"/>
  </cols>
  <sheetData>
    <row r="1" spans="1:12" ht="35.25" customHeight="1">
      <c r="A1" s="63" t="s">
        <v>0</v>
      </c>
      <c r="B1" s="66" t="s">
        <v>94</v>
      </c>
      <c r="C1" s="66" t="s">
        <v>95</v>
      </c>
      <c r="D1" s="66" t="s">
        <v>96</v>
      </c>
      <c r="E1" s="67" t="s">
        <v>97</v>
      </c>
      <c r="F1" s="67" t="s">
        <v>98</v>
      </c>
      <c r="G1" s="65" t="s">
        <v>99</v>
      </c>
      <c r="H1" s="65" t="s">
        <v>100</v>
      </c>
      <c r="I1" s="65" t="s">
        <v>101</v>
      </c>
      <c r="J1" s="65" t="s">
        <v>102</v>
      </c>
      <c r="K1" s="65" t="s">
        <v>74</v>
      </c>
      <c r="L1" s="65" t="s">
        <v>75</v>
      </c>
    </row>
    <row r="2" spans="1:12" ht="34.5" customHeight="1">
      <c r="A2" s="63" t="s">
        <v>1</v>
      </c>
      <c r="B2" s="66"/>
      <c r="C2" s="66"/>
      <c r="D2" s="66"/>
      <c r="E2" s="67"/>
      <c r="F2" s="67"/>
      <c r="G2" s="65"/>
      <c r="H2" s="65"/>
      <c r="I2" s="65"/>
      <c r="J2" s="65"/>
      <c r="K2" s="65"/>
      <c r="L2" s="65"/>
    </row>
    <row r="3" spans="1:12" ht="51.75" customHeight="1">
      <c r="A3" s="63" t="s">
        <v>2</v>
      </c>
      <c r="B3" s="66"/>
      <c r="C3" s="66"/>
      <c r="D3" s="66"/>
      <c r="E3" s="67"/>
      <c r="F3" s="67"/>
      <c r="G3" s="65"/>
      <c r="H3" s="65"/>
      <c r="I3" s="65"/>
      <c r="J3" s="65"/>
      <c r="K3" s="65"/>
      <c r="L3" s="65"/>
    </row>
    <row r="4" spans="1:12" ht="18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62">
        <v>7</v>
      </c>
      <c r="H4" s="62">
        <v>8</v>
      </c>
      <c r="I4" s="62">
        <v>9</v>
      </c>
      <c r="J4" s="62">
        <v>10</v>
      </c>
      <c r="K4" s="62">
        <v>11</v>
      </c>
      <c r="L4" s="3"/>
    </row>
    <row r="5" spans="1:12" ht="17.25" customHeight="1">
      <c r="A5" s="63" t="s">
        <v>3</v>
      </c>
      <c r="B5" s="14">
        <v>165</v>
      </c>
      <c r="C5" s="15">
        <v>903898.3172</v>
      </c>
      <c r="D5" s="15">
        <v>2008247.96815</v>
      </c>
      <c r="E5" s="5"/>
      <c r="F5" s="16"/>
      <c r="G5" s="5"/>
      <c r="H5" s="5"/>
      <c r="I5" s="5"/>
      <c r="J5" s="5"/>
      <c r="K5" s="5"/>
      <c r="L5" s="6"/>
    </row>
    <row r="6" spans="1:12" ht="11.25">
      <c r="A6" s="40" t="s">
        <v>104</v>
      </c>
      <c r="B6" s="17">
        <v>7</v>
      </c>
      <c r="C6" s="18">
        <v>22655</v>
      </c>
      <c r="D6" s="19">
        <v>43600</v>
      </c>
      <c r="E6" s="20"/>
      <c r="F6" s="21"/>
      <c r="G6" s="5"/>
      <c r="H6" s="5"/>
      <c r="I6" s="5"/>
      <c r="J6" s="5"/>
      <c r="K6" s="5"/>
      <c r="L6" s="6"/>
    </row>
    <row r="7" spans="1:12" ht="11.25">
      <c r="A7" s="22" t="s">
        <v>13</v>
      </c>
      <c r="B7" s="23">
        <v>2</v>
      </c>
      <c r="C7" s="24">
        <v>8677.2</v>
      </c>
      <c r="D7" s="24">
        <v>14900</v>
      </c>
      <c r="E7" s="14"/>
      <c r="F7" s="16"/>
      <c r="G7" s="7">
        <f>B7-E7</f>
        <v>2</v>
      </c>
      <c r="H7" s="8">
        <f>C7-F7</f>
        <v>8677.2</v>
      </c>
      <c r="I7" s="5">
        <f>1+(9*(G7-1)/($G$63-1))</f>
        <v>1.6923076923076923</v>
      </c>
      <c r="J7" s="9">
        <f>1+(9*(H7-$H$51)/($H$75-$H$51))</f>
        <v>2.2039325301204817</v>
      </c>
      <c r="K7" s="9">
        <f>SUM(I7:J7)</f>
        <v>3.8962402224281742</v>
      </c>
      <c r="L7" s="6"/>
    </row>
    <row r="8" spans="1:12" ht="11.25">
      <c r="A8" s="22" t="s">
        <v>68</v>
      </c>
      <c r="B8" s="23">
        <v>3</v>
      </c>
      <c r="C8" s="25">
        <v>9850</v>
      </c>
      <c r="D8" s="24">
        <v>20000</v>
      </c>
      <c r="E8" s="14"/>
      <c r="F8" s="16"/>
      <c r="G8" s="7">
        <f aca="true" t="shared" si="0" ref="G8:H49">B8-E8</f>
        <v>3</v>
      </c>
      <c r="H8" s="8">
        <f t="shared" si="0"/>
        <v>9850</v>
      </c>
      <c r="I8" s="5">
        <f>1+(9*(G8-1)/($G$63-1))</f>
        <v>2.3846153846153846</v>
      </c>
      <c r="J8" s="9">
        <f>1+(9*(H8-$H$51)/($H$75-$H$51))</f>
        <v>2.3734939759036147</v>
      </c>
      <c r="K8" s="9">
        <f aca="true" t="shared" si="1" ref="K8:K62">SUM(I8:J8)</f>
        <v>4.758109360518999</v>
      </c>
      <c r="L8" s="6"/>
    </row>
    <row r="9" spans="1:12" ht="11.25">
      <c r="A9" s="22" t="s">
        <v>69</v>
      </c>
      <c r="B9" s="23">
        <v>2</v>
      </c>
      <c r="C9" s="24">
        <v>4127.325</v>
      </c>
      <c r="D9" s="24">
        <v>8700</v>
      </c>
      <c r="E9" s="14"/>
      <c r="F9" s="16"/>
      <c r="G9" s="7">
        <f t="shared" si="0"/>
        <v>2</v>
      </c>
      <c r="H9" s="8">
        <f t="shared" si="0"/>
        <v>4127.325</v>
      </c>
      <c r="I9" s="5">
        <f>1+(9*(G9-1)/($G$63-1))</f>
        <v>1.6923076923076923</v>
      </c>
      <c r="J9" s="9">
        <f>1+(9*(H9-$H$51)/($H$75-$H$51))</f>
        <v>1.5461192771084336</v>
      </c>
      <c r="K9" s="9">
        <f t="shared" si="1"/>
        <v>3.2384269694161256</v>
      </c>
      <c r="L9" s="6"/>
    </row>
    <row r="10" spans="1:12" ht="11.25">
      <c r="A10" s="40" t="s">
        <v>25</v>
      </c>
      <c r="B10" s="17">
        <v>17</v>
      </c>
      <c r="C10" s="26">
        <v>91732</v>
      </c>
      <c r="D10" s="19">
        <v>242420</v>
      </c>
      <c r="E10" s="20"/>
      <c r="F10" s="21"/>
      <c r="G10" s="10"/>
      <c r="H10" s="11"/>
      <c r="I10" s="5"/>
      <c r="J10" s="9"/>
      <c r="K10" s="9"/>
      <c r="L10" s="6"/>
    </row>
    <row r="11" spans="1:12" ht="11.25">
      <c r="A11" s="22" t="s">
        <v>27</v>
      </c>
      <c r="B11" s="23">
        <v>5</v>
      </c>
      <c r="C11" s="24">
        <v>14520</v>
      </c>
      <c r="D11" s="24">
        <v>39600</v>
      </c>
      <c r="E11" s="14"/>
      <c r="F11" s="16"/>
      <c r="G11" s="7">
        <f t="shared" si="0"/>
        <v>5</v>
      </c>
      <c r="H11" s="8">
        <f t="shared" si="0"/>
        <v>14520</v>
      </c>
      <c r="I11" s="9">
        <f>1+(9*(G11-1)/($G$63-1))</f>
        <v>3.769230769230769</v>
      </c>
      <c r="J11" s="9">
        <f aca="true" t="shared" si="2" ref="J11:J16">1+(9*(H11-$H$51)/($H$75-$H$51))</f>
        <v>3.048674698795181</v>
      </c>
      <c r="K11" s="9">
        <f t="shared" si="1"/>
        <v>6.81790546802595</v>
      </c>
      <c r="L11" s="6"/>
    </row>
    <row r="12" spans="1:12" ht="11.25">
      <c r="A12" s="22" t="s">
        <v>28</v>
      </c>
      <c r="B12" s="23">
        <v>1</v>
      </c>
      <c r="C12" s="27">
        <v>2500</v>
      </c>
      <c r="D12" s="24">
        <v>8000</v>
      </c>
      <c r="E12" s="14"/>
      <c r="F12" s="16"/>
      <c r="G12" s="7">
        <f t="shared" si="0"/>
        <v>1</v>
      </c>
      <c r="H12" s="8">
        <f t="shared" si="0"/>
        <v>2500</v>
      </c>
      <c r="I12" s="9">
        <f aca="true" t="shared" si="3" ref="I11:I18">1+(9*(G12-1)/($G$63-1))</f>
        <v>1</v>
      </c>
      <c r="J12" s="9">
        <f t="shared" si="2"/>
        <v>1.310843373493976</v>
      </c>
      <c r="K12" s="9">
        <f t="shared" si="1"/>
        <v>2.310843373493976</v>
      </c>
      <c r="L12" s="6"/>
    </row>
    <row r="13" spans="1:12" ht="11.25">
      <c r="A13" s="22" t="s">
        <v>29</v>
      </c>
      <c r="B13" s="23">
        <v>1</v>
      </c>
      <c r="C13" s="24">
        <v>3660</v>
      </c>
      <c r="D13" s="24">
        <v>6100</v>
      </c>
      <c r="E13" s="14"/>
      <c r="F13" s="16"/>
      <c r="G13" s="7">
        <f t="shared" si="0"/>
        <v>1</v>
      </c>
      <c r="H13" s="8">
        <f t="shared" si="0"/>
        <v>3660</v>
      </c>
      <c r="I13" s="9">
        <f t="shared" si="3"/>
        <v>1</v>
      </c>
      <c r="J13" s="9">
        <f t="shared" si="2"/>
        <v>1.47855421686747</v>
      </c>
      <c r="K13" s="9">
        <f t="shared" si="1"/>
        <v>2.4785542168674697</v>
      </c>
      <c r="L13" s="6"/>
    </row>
    <row r="14" spans="1:12" ht="11.25">
      <c r="A14" s="22" t="s">
        <v>30</v>
      </c>
      <c r="B14" s="23">
        <v>5</v>
      </c>
      <c r="C14" s="28">
        <v>8147</v>
      </c>
      <c r="D14" s="24">
        <v>16220</v>
      </c>
      <c r="E14" s="14"/>
      <c r="F14" s="16"/>
      <c r="G14" s="7">
        <f t="shared" si="0"/>
        <v>5</v>
      </c>
      <c r="H14" s="8">
        <f t="shared" si="0"/>
        <v>8147</v>
      </c>
      <c r="I14" s="9">
        <f>1+(9*(G14-1)/($G$63-1))</f>
        <v>3.769230769230769</v>
      </c>
      <c r="J14" s="9">
        <f t="shared" si="2"/>
        <v>2.127277108433735</v>
      </c>
      <c r="K14" s="9">
        <f t="shared" si="1"/>
        <v>5.896507877664504</v>
      </c>
      <c r="L14" s="6"/>
    </row>
    <row r="15" spans="1:13" ht="11.25">
      <c r="A15" s="42" t="s">
        <v>103</v>
      </c>
      <c r="B15" s="43">
        <v>1</v>
      </c>
      <c r="C15" s="44">
        <v>25000</v>
      </c>
      <c r="D15" s="45">
        <v>50000</v>
      </c>
      <c r="E15" s="46"/>
      <c r="F15" s="47"/>
      <c r="G15" s="48">
        <f t="shared" si="0"/>
        <v>1</v>
      </c>
      <c r="H15" s="49">
        <f>C15-F15</f>
        <v>25000</v>
      </c>
      <c r="I15" s="41">
        <f t="shared" si="3"/>
        <v>1</v>
      </c>
      <c r="J15" s="9">
        <f t="shared" si="2"/>
        <v>4.563855421686747</v>
      </c>
      <c r="K15" s="41">
        <f>SUM(I15:J15)</f>
        <v>5.563855421686747</v>
      </c>
      <c r="L15" s="50"/>
      <c r="M15" s="51"/>
    </row>
    <row r="16" spans="1:13" ht="11.25">
      <c r="A16" s="42" t="s">
        <v>26</v>
      </c>
      <c r="B16" s="43">
        <v>3</v>
      </c>
      <c r="C16" s="44">
        <v>28905</v>
      </c>
      <c r="D16" s="45">
        <v>107500</v>
      </c>
      <c r="E16" s="46"/>
      <c r="F16" s="47"/>
      <c r="G16" s="48">
        <f t="shared" si="0"/>
        <v>3</v>
      </c>
      <c r="H16" s="49">
        <f>C16-F16</f>
        <v>28905</v>
      </c>
      <c r="I16" s="41">
        <f t="shared" si="3"/>
        <v>2.3846153846153846</v>
      </c>
      <c r="J16" s="9">
        <f t="shared" si="2"/>
        <v>5.128433734939759</v>
      </c>
      <c r="K16" s="41">
        <f>SUM(I16:J16)</f>
        <v>7.513049119555143</v>
      </c>
      <c r="L16" s="50"/>
      <c r="M16" s="51"/>
    </row>
    <row r="17" spans="1:13" ht="11.25">
      <c r="A17" s="42" t="s">
        <v>117</v>
      </c>
      <c r="B17" s="43">
        <v>1</v>
      </c>
      <c r="C17" s="44">
        <v>9000</v>
      </c>
      <c r="D17" s="45">
        <v>15000</v>
      </c>
      <c r="E17" s="46"/>
      <c r="F17" s="47"/>
      <c r="G17" s="48">
        <f t="shared" si="0"/>
        <v>1</v>
      </c>
      <c r="H17" s="49"/>
      <c r="I17" s="41">
        <f t="shared" si="3"/>
        <v>1</v>
      </c>
      <c r="J17" s="41"/>
      <c r="K17" s="41"/>
      <c r="L17" s="50"/>
      <c r="M17" s="51"/>
    </row>
    <row r="18" spans="1:12" s="51" customFormat="1" ht="11.25">
      <c r="A18" s="42" t="s">
        <v>111</v>
      </c>
      <c r="B18" s="43">
        <v>0</v>
      </c>
      <c r="C18" s="44">
        <v>0</v>
      </c>
      <c r="D18" s="45">
        <v>0</v>
      </c>
      <c r="E18" s="46">
        <v>1</v>
      </c>
      <c r="F18" s="47">
        <v>1484.007</v>
      </c>
      <c r="G18" s="58">
        <f t="shared" si="0"/>
        <v>-1</v>
      </c>
      <c r="H18" s="59">
        <f>C18-F18</f>
        <v>-1484.007</v>
      </c>
      <c r="I18" s="60">
        <f t="shared" si="3"/>
        <v>-0.3846153846153846</v>
      </c>
      <c r="J18" s="9">
        <f>1+(9*(H18-$H$51)/($H$75-$H$51))</f>
        <v>0.7348423614457831</v>
      </c>
      <c r="K18" s="60">
        <f>SUM(I18:J18)</f>
        <v>0.3502269768303985</v>
      </c>
      <c r="L18" s="50"/>
    </row>
    <row r="19" spans="1:12" ht="11.25">
      <c r="A19" s="40" t="s">
        <v>31</v>
      </c>
      <c r="B19" s="17">
        <v>27</v>
      </c>
      <c r="C19" s="18">
        <v>221700</v>
      </c>
      <c r="D19" s="19">
        <v>428506</v>
      </c>
      <c r="E19" s="20"/>
      <c r="F19" s="21"/>
      <c r="G19" s="10"/>
      <c r="H19" s="11"/>
      <c r="I19" s="5"/>
      <c r="J19" s="9"/>
      <c r="K19" s="9"/>
      <c r="L19" s="6"/>
    </row>
    <row r="20" spans="1:12" ht="11.25">
      <c r="A20" s="22" t="s">
        <v>32</v>
      </c>
      <c r="B20" s="23">
        <v>1</v>
      </c>
      <c r="C20" s="24">
        <v>25000</v>
      </c>
      <c r="D20" s="24">
        <v>43000</v>
      </c>
      <c r="E20" s="14"/>
      <c r="F20" s="16"/>
      <c r="G20" s="7">
        <f t="shared" si="0"/>
        <v>1</v>
      </c>
      <c r="H20" s="8">
        <f t="shared" si="0"/>
        <v>25000</v>
      </c>
      <c r="I20" s="5">
        <f aca="true" t="shared" si="4" ref="I20:I28">1+(9*(G20-1)/($G$63-1))</f>
        <v>1</v>
      </c>
      <c r="J20" s="9">
        <f aca="true" t="shared" si="5" ref="J20:J83">1+(9*(H20-$H$51)/($H$75-$H$51))</f>
        <v>4.563855421686747</v>
      </c>
      <c r="K20" s="9">
        <f t="shared" si="1"/>
        <v>5.563855421686747</v>
      </c>
      <c r="L20" s="6"/>
    </row>
    <row r="21" spans="1:12" ht="11.25">
      <c r="A21" s="22" t="s">
        <v>70</v>
      </c>
      <c r="B21" s="23">
        <v>1</v>
      </c>
      <c r="C21" s="24">
        <v>12000</v>
      </c>
      <c r="D21" s="24">
        <v>20000</v>
      </c>
      <c r="E21" s="14"/>
      <c r="F21" s="16"/>
      <c r="G21" s="7">
        <f t="shared" si="0"/>
        <v>1</v>
      </c>
      <c r="H21" s="8">
        <f t="shared" si="0"/>
        <v>12000</v>
      </c>
      <c r="I21" s="5">
        <f t="shared" si="4"/>
        <v>1</v>
      </c>
      <c r="J21" s="9">
        <f t="shared" si="5"/>
        <v>2.68433734939759</v>
      </c>
      <c r="K21" s="9">
        <f t="shared" si="1"/>
        <v>3.68433734939759</v>
      </c>
      <c r="L21" s="6"/>
    </row>
    <row r="22" spans="1:12" ht="11.25">
      <c r="A22" s="22" t="s">
        <v>33</v>
      </c>
      <c r="B22" s="23">
        <v>6</v>
      </c>
      <c r="C22" s="24">
        <v>44200</v>
      </c>
      <c r="D22" s="24">
        <v>72000</v>
      </c>
      <c r="E22" s="14"/>
      <c r="F22" s="16"/>
      <c r="G22" s="7">
        <f t="shared" si="0"/>
        <v>6</v>
      </c>
      <c r="H22" s="8">
        <f t="shared" si="0"/>
        <v>44200</v>
      </c>
      <c r="I22" s="5">
        <f>1+(9*(G22-1)/($G$63-1))</f>
        <v>4.461538461538462</v>
      </c>
      <c r="J22" s="9">
        <f t="shared" si="5"/>
        <v>7.339759036144578</v>
      </c>
      <c r="K22" s="41">
        <f t="shared" si="1"/>
        <v>11.80129749768304</v>
      </c>
      <c r="L22" s="6"/>
    </row>
    <row r="23" spans="1:12" ht="11.25">
      <c r="A23" s="22" t="s">
        <v>34</v>
      </c>
      <c r="B23" s="23">
        <v>5</v>
      </c>
      <c r="C23" s="24">
        <v>50794</v>
      </c>
      <c r="D23" s="24">
        <v>85490</v>
      </c>
      <c r="E23" s="14"/>
      <c r="F23" s="16"/>
      <c r="G23" s="7">
        <f t="shared" si="0"/>
        <v>5</v>
      </c>
      <c r="H23" s="8">
        <f t="shared" si="0"/>
        <v>50794</v>
      </c>
      <c r="I23" s="9">
        <f t="shared" si="4"/>
        <v>3.769230769230769</v>
      </c>
      <c r="J23" s="9">
        <f t="shared" si="5"/>
        <v>8.29310843373494</v>
      </c>
      <c r="K23" s="9">
        <f t="shared" si="1"/>
        <v>12.06233920296571</v>
      </c>
      <c r="L23" s="6"/>
    </row>
    <row r="24" spans="1:12" ht="11.25">
      <c r="A24" s="22" t="s">
        <v>35</v>
      </c>
      <c r="B24" s="23">
        <v>2</v>
      </c>
      <c r="C24" s="24">
        <v>4848</v>
      </c>
      <c r="D24" s="24">
        <v>8080</v>
      </c>
      <c r="E24" s="14"/>
      <c r="F24" s="16"/>
      <c r="G24" s="7">
        <f t="shared" si="0"/>
        <v>2</v>
      </c>
      <c r="H24" s="8">
        <f t="shared" si="0"/>
        <v>4848</v>
      </c>
      <c r="I24" s="9">
        <f t="shared" si="4"/>
        <v>1.6923076923076923</v>
      </c>
      <c r="J24" s="9">
        <f t="shared" si="5"/>
        <v>1.6503132530120483</v>
      </c>
      <c r="K24" s="9">
        <f t="shared" si="1"/>
        <v>3.342620945319741</v>
      </c>
      <c r="L24" s="6"/>
    </row>
    <row r="25" spans="1:12" ht="11.25">
      <c r="A25" s="22" t="s">
        <v>36</v>
      </c>
      <c r="B25" s="23">
        <v>2</v>
      </c>
      <c r="C25" s="24">
        <v>38200</v>
      </c>
      <c r="D25" s="24">
        <v>72000</v>
      </c>
      <c r="E25" s="14"/>
      <c r="F25" s="16"/>
      <c r="G25" s="7">
        <f t="shared" si="0"/>
        <v>2</v>
      </c>
      <c r="H25" s="8">
        <f t="shared" si="0"/>
        <v>38200</v>
      </c>
      <c r="I25" s="9">
        <f t="shared" si="4"/>
        <v>1.6923076923076923</v>
      </c>
      <c r="J25" s="9">
        <f t="shared" si="5"/>
        <v>6.472289156626506</v>
      </c>
      <c r="K25" s="9">
        <f t="shared" si="1"/>
        <v>8.164596848934199</v>
      </c>
      <c r="L25" s="6"/>
    </row>
    <row r="26" spans="1:12" ht="11.25">
      <c r="A26" s="22" t="s">
        <v>37</v>
      </c>
      <c r="B26" s="23">
        <v>5</v>
      </c>
      <c r="C26" s="29">
        <v>21958.01761</v>
      </c>
      <c r="D26" s="24">
        <v>73336.19602</v>
      </c>
      <c r="E26" s="14"/>
      <c r="F26" s="16"/>
      <c r="G26" s="7">
        <f t="shared" si="0"/>
        <v>5</v>
      </c>
      <c r="H26" s="8">
        <f t="shared" si="0"/>
        <v>21958.01761</v>
      </c>
      <c r="I26" s="9">
        <f>1+($I33*(G26-1)/($G$63-1))</f>
        <v>1.3076923076923077</v>
      </c>
      <c r="J26" s="9">
        <f t="shared" si="5"/>
        <v>4.12405073879518</v>
      </c>
      <c r="K26" s="9">
        <f t="shared" si="1"/>
        <v>5.431743046487488</v>
      </c>
      <c r="L26" s="1"/>
    </row>
    <row r="27" spans="1:12" ht="11.25">
      <c r="A27" s="22" t="s">
        <v>118</v>
      </c>
      <c r="B27" s="23">
        <v>1</v>
      </c>
      <c r="C27" s="29">
        <v>7000</v>
      </c>
      <c r="D27" s="24">
        <v>10000</v>
      </c>
      <c r="E27" s="14"/>
      <c r="F27" s="16"/>
      <c r="G27" s="7">
        <f t="shared" si="0"/>
        <v>1</v>
      </c>
      <c r="H27" s="8">
        <f t="shared" si="0"/>
        <v>7000</v>
      </c>
      <c r="I27" s="9"/>
      <c r="J27" s="9">
        <f t="shared" si="5"/>
        <v>1.9614457831325303</v>
      </c>
      <c r="K27" s="9"/>
      <c r="L27" s="1"/>
    </row>
    <row r="28" spans="1:12" ht="11.25">
      <c r="A28" s="22" t="s">
        <v>38</v>
      </c>
      <c r="B28" s="23">
        <v>4</v>
      </c>
      <c r="C28" s="29">
        <v>17700</v>
      </c>
      <c r="D28" s="24">
        <v>44600</v>
      </c>
      <c r="E28" s="14"/>
      <c r="F28" s="16"/>
      <c r="G28" s="7">
        <f t="shared" si="0"/>
        <v>4</v>
      </c>
      <c r="H28" s="8">
        <f t="shared" si="0"/>
        <v>17700</v>
      </c>
      <c r="I28" s="9">
        <f t="shared" si="4"/>
        <v>3.076923076923077</v>
      </c>
      <c r="J28" s="9">
        <f t="shared" si="5"/>
        <v>3.508433734939759</v>
      </c>
      <c r="K28" s="9">
        <f t="shared" si="1"/>
        <v>6.585356811862836</v>
      </c>
      <c r="L28" s="1"/>
    </row>
    <row r="29" spans="1:12" ht="11.25">
      <c r="A29" s="40" t="s">
        <v>39</v>
      </c>
      <c r="B29" s="17">
        <v>32</v>
      </c>
      <c r="C29" s="30">
        <v>140543</v>
      </c>
      <c r="D29" s="30">
        <v>344959</v>
      </c>
      <c r="E29" s="20"/>
      <c r="F29" s="21"/>
      <c r="G29" s="10"/>
      <c r="H29" s="11"/>
      <c r="I29" s="5"/>
      <c r="J29" s="9"/>
      <c r="K29" s="9"/>
      <c r="L29" s="6"/>
    </row>
    <row r="30" spans="1:12" ht="11.25">
      <c r="A30" s="22" t="s">
        <v>71</v>
      </c>
      <c r="B30" s="23">
        <v>1</v>
      </c>
      <c r="C30" s="24">
        <v>635.9</v>
      </c>
      <c r="D30" s="24">
        <v>1400</v>
      </c>
      <c r="E30" s="14"/>
      <c r="F30" s="16"/>
      <c r="G30" s="7">
        <f t="shared" si="0"/>
        <v>1</v>
      </c>
      <c r="H30" s="8">
        <f t="shared" si="0"/>
        <v>635.9</v>
      </c>
      <c r="I30" s="9">
        <f aca="true" t="shared" si="6" ref="I30:I44">1+(9*(G30-1)/($G$63-1))</f>
        <v>1</v>
      </c>
      <c r="J30" s="9">
        <f t="shared" si="5"/>
        <v>1.0413349397590361</v>
      </c>
      <c r="K30" s="9">
        <f t="shared" si="1"/>
        <v>2.041334939759036</v>
      </c>
      <c r="L30" s="6"/>
    </row>
    <row r="31" spans="1:12" ht="11.25">
      <c r="A31" s="22" t="s">
        <v>72</v>
      </c>
      <c r="B31" s="23">
        <v>3</v>
      </c>
      <c r="C31" s="23">
        <v>3247</v>
      </c>
      <c r="D31" s="24">
        <v>10250</v>
      </c>
      <c r="E31" s="14"/>
      <c r="F31" s="16"/>
      <c r="G31" s="7">
        <f t="shared" si="0"/>
        <v>3</v>
      </c>
      <c r="H31" s="8">
        <f t="shared" si="0"/>
        <v>3247</v>
      </c>
      <c r="I31" s="9">
        <f t="shared" si="6"/>
        <v>2.3846153846153846</v>
      </c>
      <c r="J31" s="9">
        <f t="shared" si="5"/>
        <v>1.4188433734939758</v>
      </c>
      <c r="K31" s="9">
        <f t="shared" si="1"/>
        <v>3.80345875810936</v>
      </c>
      <c r="L31" s="6"/>
    </row>
    <row r="32" spans="1:12" ht="11.25">
      <c r="A32" s="22" t="s">
        <v>73</v>
      </c>
      <c r="B32" s="23">
        <v>1</v>
      </c>
      <c r="C32" s="25">
        <v>24000</v>
      </c>
      <c r="D32" s="24">
        <v>40000</v>
      </c>
      <c r="E32" s="14"/>
      <c r="F32" s="16"/>
      <c r="G32" s="7">
        <f t="shared" si="0"/>
        <v>1</v>
      </c>
      <c r="H32" s="8">
        <f t="shared" si="0"/>
        <v>24000</v>
      </c>
      <c r="I32" s="9">
        <f t="shared" si="6"/>
        <v>1</v>
      </c>
      <c r="J32" s="9">
        <f t="shared" si="5"/>
        <v>4.419277108433735</v>
      </c>
      <c r="K32" s="9">
        <f t="shared" si="1"/>
        <v>5.419277108433735</v>
      </c>
      <c r="L32" s="6"/>
    </row>
    <row r="33" spans="1:12" ht="11.25">
      <c r="A33" s="22" t="s">
        <v>42</v>
      </c>
      <c r="B33" s="23">
        <v>1</v>
      </c>
      <c r="C33" s="24">
        <v>10198.844</v>
      </c>
      <c r="D33" s="24">
        <v>15600</v>
      </c>
      <c r="E33" s="14"/>
      <c r="F33" s="16"/>
      <c r="G33" s="7">
        <f t="shared" si="0"/>
        <v>1</v>
      </c>
      <c r="H33" s="8">
        <f t="shared" si="0"/>
        <v>10198.844</v>
      </c>
      <c r="I33" s="9">
        <f t="shared" si="6"/>
        <v>1</v>
      </c>
      <c r="J33" s="9">
        <f t="shared" si="5"/>
        <v>2.423929253012048</v>
      </c>
      <c r="K33" s="9">
        <f t="shared" si="1"/>
        <v>3.423929253012048</v>
      </c>
      <c r="L33" s="6"/>
    </row>
    <row r="34" spans="1:12" ht="11.25">
      <c r="A34" s="22" t="s">
        <v>43</v>
      </c>
      <c r="B34" s="23">
        <v>1</v>
      </c>
      <c r="C34" s="24">
        <v>9581.55</v>
      </c>
      <c r="D34" s="31">
        <v>17000</v>
      </c>
      <c r="E34" s="14"/>
      <c r="F34" s="16"/>
      <c r="G34" s="7">
        <f t="shared" si="0"/>
        <v>1</v>
      </c>
      <c r="H34" s="8">
        <f t="shared" si="0"/>
        <v>9581.55</v>
      </c>
      <c r="I34" s="9">
        <f t="shared" si="6"/>
        <v>1</v>
      </c>
      <c r="J34" s="9">
        <f t="shared" si="5"/>
        <v>2.334681927710843</v>
      </c>
      <c r="K34" s="9">
        <f t="shared" si="1"/>
        <v>3.334681927710843</v>
      </c>
      <c r="L34" s="6"/>
    </row>
    <row r="35" spans="1:12" ht="11.25">
      <c r="A35" s="22" t="s">
        <v>44</v>
      </c>
      <c r="B35" s="23">
        <v>1</v>
      </c>
      <c r="C35" s="24">
        <v>3538.45</v>
      </c>
      <c r="D35" s="24">
        <v>6000</v>
      </c>
      <c r="E35" s="14"/>
      <c r="F35" s="16"/>
      <c r="G35" s="7">
        <f t="shared" si="0"/>
        <v>1</v>
      </c>
      <c r="H35" s="8">
        <f t="shared" si="0"/>
        <v>3538.45</v>
      </c>
      <c r="I35" s="9">
        <f t="shared" si="6"/>
        <v>1</v>
      </c>
      <c r="J35" s="9">
        <f t="shared" si="5"/>
        <v>1.4609807228915663</v>
      </c>
      <c r="K35" s="9">
        <f t="shared" si="1"/>
        <v>2.4609807228915663</v>
      </c>
      <c r="L35" s="6"/>
    </row>
    <row r="36" spans="1:12" ht="11.25">
      <c r="A36" s="22" t="s">
        <v>45</v>
      </c>
      <c r="B36" s="23">
        <v>4</v>
      </c>
      <c r="C36" s="24">
        <v>10286</v>
      </c>
      <c r="D36" s="24">
        <v>19192</v>
      </c>
      <c r="E36" s="14"/>
      <c r="F36" s="16"/>
      <c r="G36" s="7">
        <f t="shared" si="0"/>
        <v>4</v>
      </c>
      <c r="H36" s="8">
        <f t="shared" si="0"/>
        <v>10286</v>
      </c>
      <c r="I36" s="9">
        <f t="shared" si="6"/>
        <v>3.076923076923077</v>
      </c>
      <c r="J36" s="9">
        <f t="shared" si="5"/>
        <v>2.436530120481928</v>
      </c>
      <c r="K36" s="9">
        <f t="shared" si="1"/>
        <v>5.5134531974050045</v>
      </c>
      <c r="L36" s="6"/>
    </row>
    <row r="37" spans="1:12" ht="11.25">
      <c r="A37" s="22" t="s">
        <v>46</v>
      </c>
      <c r="B37" s="23">
        <v>2</v>
      </c>
      <c r="C37" s="31">
        <v>1550</v>
      </c>
      <c r="D37" s="24">
        <v>2900</v>
      </c>
      <c r="E37" s="14"/>
      <c r="F37" s="16"/>
      <c r="G37" s="7">
        <f t="shared" si="0"/>
        <v>2</v>
      </c>
      <c r="H37" s="8">
        <f t="shared" si="0"/>
        <v>1550</v>
      </c>
      <c r="I37" s="9">
        <f t="shared" si="6"/>
        <v>1.6923076923076923</v>
      </c>
      <c r="J37" s="9">
        <f t="shared" si="5"/>
        <v>1.1734939759036145</v>
      </c>
      <c r="K37" s="9">
        <f t="shared" si="1"/>
        <v>2.865801668211307</v>
      </c>
      <c r="L37" s="6"/>
    </row>
    <row r="38" spans="1:12" ht="11.25">
      <c r="A38" s="22" t="s">
        <v>47</v>
      </c>
      <c r="B38" s="23">
        <v>2</v>
      </c>
      <c r="C38" s="24">
        <v>6908.3</v>
      </c>
      <c r="D38" s="24">
        <v>10700</v>
      </c>
      <c r="E38" s="14"/>
      <c r="F38" s="16"/>
      <c r="G38" s="7">
        <f t="shared" si="0"/>
        <v>2</v>
      </c>
      <c r="H38" s="8">
        <f t="shared" si="0"/>
        <v>6908.3</v>
      </c>
      <c r="I38" s="9">
        <f t="shared" si="6"/>
        <v>1.6923076923076923</v>
      </c>
      <c r="J38" s="9">
        <f t="shared" si="5"/>
        <v>1.948187951807229</v>
      </c>
      <c r="K38" s="9">
        <f t="shared" si="1"/>
        <v>3.640495644114921</v>
      </c>
      <c r="L38" s="6"/>
    </row>
    <row r="39" spans="1:12" ht="11.25">
      <c r="A39" s="22" t="s">
        <v>48</v>
      </c>
      <c r="B39" s="23">
        <v>2</v>
      </c>
      <c r="C39" s="29">
        <v>2160</v>
      </c>
      <c r="D39" s="24">
        <v>3817</v>
      </c>
      <c r="E39" s="14"/>
      <c r="F39" s="16"/>
      <c r="G39" s="7">
        <f t="shared" si="0"/>
        <v>2</v>
      </c>
      <c r="H39" s="8">
        <f t="shared" si="0"/>
        <v>2160</v>
      </c>
      <c r="I39" s="9">
        <f t="shared" si="6"/>
        <v>1.6923076923076923</v>
      </c>
      <c r="J39" s="9">
        <f t="shared" si="5"/>
        <v>1.2616867469879518</v>
      </c>
      <c r="K39" s="9">
        <f t="shared" si="1"/>
        <v>2.953994439295644</v>
      </c>
      <c r="L39" s="6"/>
    </row>
    <row r="40" spans="1:12" ht="11.25">
      <c r="A40" s="22" t="s">
        <v>49</v>
      </c>
      <c r="B40" s="23">
        <v>1</v>
      </c>
      <c r="C40" s="24">
        <v>1700</v>
      </c>
      <c r="D40" s="31">
        <v>3400</v>
      </c>
      <c r="E40" s="14"/>
      <c r="F40" s="16"/>
      <c r="G40" s="7">
        <f t="shared" si="0"/>
        <v>1</v>
      </c>
      <c r="H40" s="8">
        <f t="shared" si="0"/>
        <v>1700</v>
      </c>
      <c r="I40" s="9">
        <f t="shared" si="6"/>
        <v>1</v>
      </c>
      <c r="J40" s="9">
        <f t="shared" si="5"/>
        <v>1.1951807228915663</v>
      </c>
      <c r="K40" s="9">
        <f t="shared" si="1"/>
        <v>2.1951807228915663</v>
      </c>
      <c r="L40" s="6"/>
    </row>
    <row r="41" spans="1:12" ht="11.25">
      <c r="A41" s="22" t="s">
        <v>50</v>
      </c>
      <c r="B41" s="23">
        <v>1</v>
      </c>
      <c r="C41" s="29">
        <v>350</v>
      </c>
      <c r="D41" s="24">
        <v>700</v>
      </c>
      <c r="E41" s="14"/>
      <c r="F41" s="16"/>
      <c r="G41" s="7">
        <f t="shared" si="0"/>
        <v>1</v>
      </c>
      <c r="H41" s="8">
        <f t="shared" si="0"/>
        <v>350</v>
      </c>
      <c r="I41" s="9">
        <f t="shared" si="6"/>
        <v>1</v>
      </c>
      <c r="J41" s="9">
        <f t="shared" si="5"/>
        <v>1</v>
      </c>
      <c r="K41" s="9">
        <f t="shared" si="1"/>
        <v>2</v>
      </c>
      <c r="L41" s="6"/>
    </row>
    <row r="42" spans="1:12" ht="11.25">
      <c r="A42" s="22" t="s">
        <v>51</v>
      </c>
      <c r="B42" s="23">
        <v>1</v>
      </c>
      <c r="C42" s="29">
        <v>2610</v>
      </c>
      <c r="D42" s="24">
        <v>5000</v>
      </c>
      <c r="E42" s="14"/>
      <c r="F42" s="16"/>
      <c r="G42" s="7">
        <f t="shared" si="0"/>
        <v>1</v>
      </c>
      <c r="H42" s="8">
        <f t="shared" si="0"/>
        <v>2610</v>
      </c>
      <c r="I42" s="9">
        <f t="shared" si="6"/>
        <v>1</v>
      </c>
      <c r="J42" s="9">
        <f t="shared" si="5"/>
        <v>1.3267469879518072</v>
      </c>
      <c r="K42" s="9">
        <f t="shared" si="1"/>
        <v>2.3267469879518075</v>
      </c>
      <c r="L42" s="6"/>
    </row>
    <row r="43" spans="1:12" ht="11.25">
      <c r="A43" s="22" t="s">
        <v>52</v>
      </c>
      <c r="B43" s="23">
        <v>2</v>
      </c>
      <c r="C43" s="24">
        <v>6632</v>
      </c>
      <c r="D43" s="24">
        <v>11000</v>
      </c>
      <c r="E43" s="14"/>
      <c r="F43" s="16"/>
      <c r="G43" s="7">
        <f t="shared" si="0"/>
        <v>2</v>
      </c>
      <c r="H43" s="8">
        <f t="shared" si="0"/>
        <v>6632</v>
      </c>
      <c r="I43" s="9">
        <f t="shared" si="6"/>
        <v>1.6923076923076923</v>
      </c>
      <c r="J43" s="9">
        <f t="shared" si="5"/>
        <v>1.9082409638554216</v>
      </c>
      <c r="K43" s="9">
        <f t="shared" si="1"/>
        <v>3.600548656163114</v>
      </c>
      <c r="L43" s="6"/>
    </row>
    <row r="44" spans="1:13" ht="11.25">
      <c r="A44" s="42" t="s">
        <v>40</v>
      </c>
      <c r="B44" s="43">
        <v>3</v>
      </c>
      <c r="C44" s="45">
        <v>20500</v>
      </c>
      <c r="D44" s="45">
        <v>132257</v>
      </c>
      <c r="E44" s="46"/>
      <c r="F44" s="47"/>
      <c r="G44" s="48">
        <f t="shared" si="0"/>
        <v>3</v>
      </c>
      <c r="H44" s="49">
        <f t="shared" si="0"/>
        <v>20500</v>
      </c>
      <c r="I44" s="41">
        <f t="shared" si="6"/>
        <v>2.3846153846153846</v>
      </c>
      <c r="J44" s="9">
        <f t="shared" si="5"/>
        <v>3.9132530120481928</v>
      </c>
      <c r="K44" s="41">
        <f t="shared" si="1"/>
        <v>6.297868396663578</v>
      </c>
      <c r="L44" s="50"/>
      <c r="M44" s="51"/>
    </row>
    <row r="45" spans="1:13" ht="11.25">
      <c r="A45" s="42" t="s">
        <v>41</v>
      </c>
      <c r="B45" s="43">
        <v>2</v>
      </c>
      <c r="C45" s="45">
        <v>15000</v>
      </c>
      <c r="D45" s="45">
        <v>23000</v>
      </c>
      <c r="E45" s="46"/>
      <c r="F45" s="47"/>
      <c r="G45" s="48">
        <f t="shared" si="0"/>
        <v>2</v>
      </c>
      <c r="H45" s="49">
        <f>C45-F45</f>
        <v>15000</v>
      </c>
      <c r="I45" s="41">
        <f>1+(9*(G45-1)/($G$63-1))</f>
        <v>1.6923076923076923</v>
      </c>
      <c r="J45" s="9">
        <f t="shared" si="5"/>
        <v>3.1180722891566264</v>
      </c>
      <c r="K45" s="41">
        <f>SUM(I45:J45)</f>
        <v>4.810379981464319</v>
      </c>
      <c r="L45" s="50"/>
      <c r="M45" s="51"/>
    </row>
    <row r="46" spans="1:13" ht="11.25">
      <c r="A46" s="42" t="s">
        <v>109</v>
      </c>
      <c r="B46" s="43">
        <v>2</v>
      </c>
      <c r="C46" s="45">
        <v>8667</v>
      </c>
      <c r="D46" s="45">
        <v>18743</v>
      </c>
      <c r="E46" s="46"/>
      <c r="F46" s="47"/>
      <c r="G46" s="48">
        <f t="shared" si="0"/>
        <v>2</v>
      </c>
      <c r="H46" s="49">
        <f>C46-F46</f>
        <v>8667</v>
      </c>
      <c r="I46" s="41">
        <f>1+(9*(G46-1)/($G$63-1))</f>
        <v>1.6923076923076923</v>
      </c>
      <c r="J46" s="9">
        <f t="shared" si="5"/>
        <v>2.202457831325301</v>
      </c>
      <c r="K46" s="41">
        <f>SUM(I46:J46)</f>
        <v>3.8947655236329934</v>
      </c>
      <c r="L46" s="50"/>
      <c r="M46" s="51"/>
    </row>
    <row r="47" spans="1:13" ht="11.25">
      <c r="A47" s="42" t="s">
        <v>120</v>
      </c>
      <c r="B47" s="43">
        <v>1</v>
      </c>
      <c r="C47" s="45">
        <v>9376</v>
      </c>
      <c r="D47" s="45">
        <v>18000</v>
      </c>
      <c r="E47" s="46"/>
      <c r="F47" s="47"/>
      <c r="G47" s="48">
        <f t="shared" si="0"/>
        <v>1</v>
      </c>
      <c r="H47" s="49">
        <f>C47-F47</f>
        <v>9376</v>
      </c>
      <c r="I47" s="41">
        <f>1+(9*(G47-1)/($G$63-1))</f>
        <v>1</v>
      </c>
      <c r="J47" s="9">
        <f t="shared" si="5"/>
        <v>2.3049638554216867</v>
      </c>
      <c r="K47" s="41">
        <f>SUM(I47:J47)</f>
        <v>3.3049638554216867</v>
      </c>
      <c r="L47" s="50"/>
      <c r="M47" s="51"/>
    </row>
    <row r="48" spans="1:13" ht="11.25">
      <c r="A48" s="42" t="s">
        <v>119</v>
      </c>
      <c r="B48" s="43">
        <v>1</v>
      </c>
      <c r="C48" s="45">
        <v>3600</v>
      </c>
      <c r="D48" s="45">
        <v>6000</v>
      </c>
      <c r="E48" s="46"/>
      <c r="F48" s="47"/>
      <c r="G48" s="48">
        <f t="shared" si="0"/>
        <v>1</v>
      </c>
      <c r="H48" s="49">
        <f>C48-F48</f>
        <v>3600</v>
      </c>
      <c r="I48" s="41">
        <f>1+(9*(G48-1)/($G$63-1))</f>
        <v>1</v>
      </c>
      <c r="J48" s="9">
        <f t="shared" si="5"/>
        <v>1.4698795180722892</v>
      </c>
      <c r="K48" s="41">
        <f>SUM(I48:J48)</f>
        <v>2.4698795180722892</v>
      </c>
      <c r="L48" s="50"/>
      <c r="M48" s="51"/>
    </row>
    <row r="49" spans="1:12" ht="11.25">
      <c r="A49" s="22" t="s">
        <v>114</v>
      </c>
      <c r="B49" s="23">
        <v>0</v>
      </c>
      <c r="C49" s="24">
        <v>0</v>
      </c>
      <c r="D49" s="24">
        <v>0</v>
      </c>
      <c r="E49" s="14">
        <v>1</v>
      </c>
      <c r="F49" s="16">
        <v>65</v>
      </c>
      <c r="G49" s="58">
        <f t="shared" si="0"/>
        <v>-1</v>
      </c>
      <c r="H49" s="59">
        <f>C49-F49</f>
        <v>-65</v>
      </c>
      <c r="I49" s="60">
        <f>1+(9*(G49-1)/($G$63-1))</f>
        <v>-0.3846153846153846</v>
      </c>
      <c r="J49" s="9">
        <f t="shared" si="5"/>
        <v>0.94</v>
      </c>
      <c r="K49" s="60">
        <f>SUM(I49:J49)</f>
        <v>0.5553846153846154</v>
      </c>
      <c r="L49" s="6"/>
    </row>
    <row r="50" spans="1:12" ht="11.25">
      <c r="A50" s="40" t="s">
        <v>53</v>
      </c>
      <c r="B50" s="17">
        <v>66</v>
      </c>
      <c r="C50" s="30">
        <v>212065</v>
      </c>
      <c r="D50" s="30">
        <v>427135</v>
      </c>
      <c r="E50" s="20"/>
      <c r="F50" s="21"/>
      <c r="G50" s="10"/>
      <c r="H50" s="11"/>
      <c r="I50" s="5"/>
      <c r="J50" s="9">
        <f t="shared" si="5"/>
        <v>0.9493975903614458</v>
      </c>
      <c r="K50" s="9"/>
      <c r="L50" s="6"/>
    </row>
    <row r="51" spans="1:12" ht="11.25">
      <c r="A51" s="22" t="s">
        <v>56</v>
      </c>
      <c r="B51" s="23">
        <v>1</v>
      </c>
      <c r="C51" s="23">
        <v>350</v>
      </c>
      <c r="D51" s="24">
        <v>2000</v>
      </c>
      <c r="E51" s="14"/>
      <c r="F51" s="16"/>
      <c r="G51" s="7">
        <f aca="true" t="shared" si="7" ref="G51:H69">B51-E51</f>
        <v>1</v>
      </c>
      <c r="H51" s="8">
        <f t="shared" si="7"/>
        <v>350</v>
      </c>
      <c r="I51" s="9">
        <f aca="true" t="shared" si="8" ref="I51:I62">1+(9*(G51-1)/($G$63-1))</f>
        <v>1</v>
      </c>
      <c r="J51" s="9">
        <f t="shared" si="5"/>
        <v>1</v>
      </c>
      <c r="K51" s="9">
        <f t="shared" si="1"/>
        <v>2</v>
      </c>
      <c r="L51" s="6"/>
    </row>
    <row r="52" spans="1:12" ht="11.25">
      <c r="A52" s="22" t="s">
        <v>54</v>
      </c>
      <c r="B52" s="23">
        <v>2</v>
      </c>
      <c r="C52" s="23">
        <v>11500</v>
      </c>
      <c r="D52" s="24">
        <v>30000</v>
      </c>
      <c r="E52" s="14"/>
      <c r="F52" s="16"/>
      <c r="G52" s="7">
        <f t="shared" si="7"/>
        <v>2</v>
      </c>
      <c r="H52" s="8">
        <f t="shared" si="7"/>
        <v>11500</v>
      </c>
      <c r="I52" s="9">
        <f t="shared" si="8"/>
        <v>1.6923076923076923</v>
      </c>
      <c r="J52" s="9">
        <f t="shared" si="5"/>
        <v>2.612048192771084</v>
      </c>
      <c r="K52" s="9">
        <f t="shared" si="1"/>
        <v>4.304355885078777</v>
      </c>
      <c r="L52" s="6"/>
    </row>
    <row r="53" spans="1:12" ht="11.25">
      <c r="A53" s="22" t="s">
        <v>57</v>
      </c>
      <c r="B53" s="23">
        <v>2</v>
      </c>
      <c r="C53" s="24">
        <v>35000</v>
      </c>
      <c r="D53" s="24">
        <v>60000</v>
      </c>
      <c r="E53" s="14"/>
      <c r="F53" s="16"/>
      <c r="G53" s="7">
        <f t="shared" si="7"/>
        <v>2</v>
      </c>
      <c r="H53" s="8">
        <f t="shared" si="7"/>
        <v>35000</v>
      </c>
      <c r="I53" s="9">
        <f t="shared" si="8"/>
        <v>1.6923076923076923</v>
      </c>
      <c r="J53" s="9">
        <f t="shared" si="5"/>
        <v>6.009638554216868</v>
      </c>
      <c r="K53" s="9">
        <f t="shared" si="1"/>
        <v>7.70194624652456</v>
      </c>
      <c r="L53" s="6"/>
    </row>
    <row r="54" spans="1:12" ht="11.25">
      <c r="A54" s="22" t="s">
        <v>59</v>
      </c>
      <c r="B54" s="23">
        <v>2</v>
      </c>
      <c r="C54" s="24">
        <v>6600</v>
      </c>
      <c r="D54" s="24">
        <v>11000</v>
      </c>
      <c r="E54" s="14"/>
      <c r="F54" s="16"/>
      <c r="G54" s="7">
        <f t="shared" si="7"/>
        <v>2</v>
      </c>
      <c r="H54" s="8">
        <f t="shared" si="7"/>
        <v>6600</v>
      </c>
      <c r="I54" s="9">
        <f t="shared" si="8"/>
        <v>1.6923076923076923</v>
      </c>
      <c r="J54" s="9">
        <f t="shared" si="5"/>
        <v>1.9036144578313254</v>
      </c>
      <c r="K54" s="9">
        <f t="shared" si="1"/>
        <v>3.5959221501390175</v>
      </c>
      <c r="L54" s="6"/>
    </row>
    <row r="55" spans="1:12" ht="11.25">
      <c r="A55" s="22" t="s">
        <v>55</v>
      </c>
      <c r="B55" s="23">
        <v>1</v>
      </c>
      <c r="C55" s="24">
        <v>3300</v>
      </c>
      <c r="D55" s="24">
        <v>5500</v>
      </c>
      <c r="E55" s="14"/>
      <c r="F55" s="16"/>
      <c r="G55" s="7">
        <f t="shared" si="7"/>
        <v>1</v>
      </c>
      <c r="H55" s="8">
        <f t="shared" si="7"/>
        <v>3300</v>
      </c>
      <c r="I55" s="9">
        <f t="shared" si="8"/>
        <v>1</v>
      </c>
      <c r="J55" s="9">
        <f t="shared" si="5"/>
        <v>1.4265060240963856</v>
      </c>
      <c r="K55" s="9">
        <f t="shared" si="1"/>
        <v>2.4265060240963856</v>
      </c>
      <c r="L55" s="6"/>
    </row>
    <row r="56" spans="1:12" ht="11.25">
      <c r="A56" s="22" t="s">
        <v>60</v>
      </c>
      <c r="B56" s="23">
        <v>2</v>
      </c>
      <c r="C56" s="32">
        <v>4500</v>
      </c>
      <c r="D56" s="32">
        <v>9200</v>
      </c>
      <c r="E56" s="14"/>
      <c r="F56" s="16"/>
      <c r="G56" s="7">
        <f t="shared" si="7"/>
        <v>2</v>
      </c>
      <c r="H56" s="8">
        <f t="shared" si="7"/>
        <v>4500</v>
      </c>
      <c r="I56" s="9">
        <f t="shared" si="8"/>
        <v>1.6923076923076923</v>
      </c>
      <c r="J56" s="9">
        <f t="shared" si="5"/>
        <v>1.6</v>
      </c>
      <c r="K56" s="9">
        <f t="shared" si="1"/>
        <v>3.292307692307692</v>
      </c>
      <c r="L56" s="6"/>
    </row>
    <row r="57" spans="1:12" ht="11.25">
      <c r="A57" s="22" t="s">
        <v>61</v>
      </c>
      <c r="B57" s="23">
        <v>2</v>
      </c>
      <c r="C57" s="24">
        <v>37400</v>
      </c>
      <c r="D57" s="24">
        <v>69000</v>
      </c>
      <c r="E57" s="14"/>
      <c r="F57" s="16"/>
      <c r="G57" s="7">
        <f t="shared" si="7"/>
        <v>2</v>
      </c>
      <c r="H57" s="8">
        <f t="shared" si="7"/>
        <v>37400</v>
      </c>
      <c r="I57" s="9">
        <f t="shared" si="8"/>
        <v>1.6923076923076923</v>
      </c>
      <c r="J57" s="9">
        <f t="shared" si="5"/>
        <v>6.356626506024097</v>
      </c>
      <c r="K57" s="9">
        <f t="shared" si="1"/>
        <v>8.04893419833179</v>
      </c>
      <c r="L57" s="6"/>
    </row>
    <row r="58" spans="1:12" ht="11.25">
      <c r="A58" s="22" t="s">
        <v>62</v>
      </c>
      <c r="B58" s="23">
        <v>5</v>
      </c>
      <c r="C58" s="31">
        <v>3612</v>
      </c>
      <c r="D58" s="31">
        <v>13972</v>
      </c>
      <c r="E58" s="14"/>
      <c r="F58" s="16"/>
      <c r="G58" s="7">
        <f t="shared" si="7"/>
        <v>5</v>
      </c>
      <c r="H58" s="8">
        <f t="shared" si="7"/>
        <v>3612</v>
      </c>
      <c r="I58" s="9">
        <f t="shared" si="8"/>
        <v>3.769230769230769</v>
      </c>
      <c r="J58" s="9">
        <f t="shared" si="5"/>
        <v>1.4716144578313253</v>
      </c>
      <c r="K58" s="9">
        <f t="shared" si="1"/>
        <v>5.240845227062095</v>
      </c>
      <c r="L58" s="6"/>
    </row>
    <row r="59" spans="1:12" ht="11.25">
      <c r="A59" s="22" t="s">
        <v>63</v>
      </c>
      <c r="B59" s="23">
        <v>5</v>
      </c>
      <c r="C59" s="24">
        <v>4200</v>
      </c>
      <c r="D59" s="24">
        <v>12500</v>
      </c>
      <c r="E59" s="14"/>
      <c r="F59" s="16"/>
      <c r="G59" s="7">
        <f t="shared" si="7"/>
        <v>5</v>
      </c>
      <c r="H59" s="8">
        <f t="shared" si="7"/>
        <v>4200</v>
      </c>
      <c r="I59" s="9">
        <f t="shared" si="8"/>
        <v>3.769230769230769</v>
      </c>
      <c r="J59" s="9">
        <f t="shared" si="5"/>
        <v>1.5566265060240965</v>
      </c>
      <c r="K59" s="9">
        <f t="shared" si="1"/>
        <v>5.325857275254865</v>
      </c>
      <c r="L59" s="6"/>
    </row>
    <row r="60" spans="1:12" ht="10.5" customHeight="1">
      <c r="A60" s="22" t="s">
        <v>64</v>
      </c>
      <c r="B60" s="23">
        <v>1</v>
      </c>
      <c r="C60" s="24">
        <v>2100</v>
      </c>
      <c r="D60" s="24">
        <v>4200</v>
      </c>
      <c r="E60" s="14"/>
      <c r="F60" s="16"/>
      <c r="G60" s="7">
        <f t="shared" si="7"/>
        <v>1</v>
      </c>
      <c r="H60" s="8">
        <f t="shared" si="7"/>
        <v>2100</v>
      </c>
      <c r="I60" s="9">
        <f t="shared" si="8"/>
        <v>1</v>
      </c>
      <c r="J60" s="9">
        <f t="shared" si="5"/>
        <v>1.2530120481927711</v>
      </c>
      <c r="K60" s="9">
        <f t="shared" si="1"/>
        <v>2.253012048192771</v>
      </c>
      <c r="L60" s="1"/>
    </row>
    <row r="61" spans="1:12" ht="11.25">
      <c r="A61" s="22" t="s">
        <v>65</v>
      </c>
      <c r="B61" s="23">
        <v>9</v>
      </c>
      <c r="C61" s="24">
        <v>14350</v>
      </c>
      <c r="D61" s="24">
        <v>26000</v>
      </c>
      <c r="E61" s="14"/>
      <c r="F61" s="16"/>
      <c r="G61" s="7">
        <f t="shared" si="7"/>
        <v>9</v>
      </c>
      <c r="H61" s="8">
        <f t="shared" si="7"/>
        <v>14350</v>
      </c>
      <c r="I61" s="9">
        <f t="shared" si="8"/>
        <v>6.538461538461538</v>
      </c>
      <c r="J61" s="9">
        <f t="shared" si="5"/>
        <v>3.0240963855421685</v>
      </c>
      <c r="K61" s="9">
        <f t="shared" si="1"/>
        <v>9.562557924003707</v>
      </c>
      <c r="L61" s="6"/>
    </row>
    <row r="62" spans="1:12" ht="11.25">
      <c r="A62" s="22" t="s">
        <v>66</v>
      </c>
      <c r="B62" s="23">
        <v>9</v>
      </c>
      <c r="C62" s="24">
        <v>8696</v>
      </c>
      <c r="D62" s="24">
        <v>18600</v>
      </c>
      <c r="E62" s="14"/>
      <c r="F62" s="16"/>
      <c r="G62" s="7">
        <f t="shared" si="7"/>
        <v>9</v>
      </c>
      <c r="H62" s="8">
        <f t="shared" si="7"/>
        <v>8696</v>
      </c>
      <c r="I62" s="9">
        <f t="shared" si="8"/>
        <v>6.538461538461538</v>
      </c>
      <c r="J62" s="9">
        <f t="shared" si="5"/>
        <v>2.2066506024096384</v>
      </c>
      <c r="K62" s="9">
        <f t="shared" si="1"/>
        <v>8.745112140871177</v>
      </c>
      <c r="L62" s="6"/>
    </row>
    <row r="63" spans="1:12" ht="11.25">
      <c r="A63" s="22" t="s">
        <v>67</v>
      </c>
      <c r="B63" s="23">
        <v>14</v>
      </c>
      <c r="C63" s="24">
        <v>13250</v>
      </c>
      <c r="D63" s="24">
        <v>33050</v>
      </c>
      <c r="E63" s="14"/>
      <c r="F63" s="16"/>
      <c r="G63" s="7">
        <f t="shared" si="7"/>
        <v>14</v>
      </c>
      <c r="H63" s="8">
        <f t="shared" si="7"/>
        <v>13250</v>
      </c>
      <c r="I63" s="9">
        <f aca="true" t="shared" si="9" ref="I63:I69">1+(9*(G63-1)/($G$63-1))</f>
        <v>10</v>
      </c>
      <c r="J63" s="9">
        <f t="shared" si="5"/>
        <v>2.8650602409638557</v>
      </c>
      <c r="K63" s="41">
        <f aca="true" t="shared" si="10" ref="K63:K69">SUM(I63:J63)</f>
        <v>12.865060240963857</v>
      </c>
      <c r="L63" s="1"/>
    </row>
    <row r="64" spans="1:13" ht="11.25">
      <c r="A64" s="42" t="s">
        <v>58</v>
      </c>
      <c r="B64" s="43">
        <v>2</v>
      </c>
      <c r="C64" s="45">
        <v>18057</v>
      </c>
      <c r="D64" s="45">
        <v>42317</v>
      </c>
      <c r="E64" s="46"/>
      <c r="F64" s="47"/>
      <c r="G64" s="48">
        <f t="shared" si="7"/>
        <v>2</v>
      </c>
      <c r="H64" s="49">
        <f t="shared" si="7"/>
        <v>18057</v>
      </c>
      <c r="I64" s="41">
        <f t="shared" si="9"/>
        <v>1.6923076923076923</v>
      </c>
      <c r="J64" s="9">
        <f t="shared" si="5"/>
        <v>3.5600481927710845</v>
      </c>
      <c r="K64" s="41">
        <f t="shared" si="10"/>
        <v>5.252355885078777</v>
      </c>
      <c r="L64" s="52"/>
      <c r="M64" s="51"/>
    </row>
    <row r="65" spans="1:13" ht="11.25">
      <c r="A65" s="42" t="s">
        <v>121</v>
      </c>
      <c r="B65" s="43">
        <v>2</v>
      </c>
      <c r="C65" s="45">
        <v>12000</v>
      </c>
      <c r="D65" s="45">
        <v>20000</v>
      </c>
      <c r="E65" s="46"/>
      <c r="F65" s="47"/>
      <c r="G65" s="48">
        <f t="shared" si="7"/>
        <v>2</v>
      </c>
      <c r="H65" s="49">
        <f t="shared" si="7"/>
        <v>12000</v>
      </c>
      <c r="I65" s="41">
        <f t="shared" si="9"/>
        <v>1.6923076923076923</v>
      </c>
      <c r="J65" s="9">
        <f t="shared" si="5"/>
        <v>2.68433734939759</v>
      </c>
      <c r="K65" s="41">
        <f t="shared" si="10"/>
        <v>4.376645041705283</v>
      </c>
      <c r="L65" s="52"/>
      <c r="M65" s="51"/>
    </row>
    <row r="66" spans="1:13" ht="11.25">
      <c r="A66" s="42" t="s">
        <v>106</v>
      </c>
      <c r="B66" s="43">
        <v>3</v>
      </c>
      <c r="C66" s="45">
        <v>4200</v>
      </c>
      <c r="D66" s="45">
        <v>7000</v>
      </c>
      <c r="E66" s="46"/>
      <c r="F66" s="47"/>
      <c r="G66" s="48">
        <f t="shared" si="7"/>
        <v>3</v>
      </c>
      <c r="H66" s="49">
        <f t="shared" si="7"/>
        <v>4200</v>
      </c>
      <c r="I66" s="41">
        <f t="shared" si="9"/>
        <v>2.3846153846153846</v>
      </c>
      <c r="J66" s="9">
        <f t="shared" si="5"/>
        <v>1.5566265060240965</v>
      </c>
      <c r="K66" s="41">
        <f t="shared" si="10"/>
        <v>3.941241890639481</v>
      </c>
      <c r="L66" s="52"/>
      <c r="M66" s="51"/>
    </row>
    <row r="67" spans="1:13" ht="11.25">
      <c r="A67" s="42" t="s">
        <v>122</v>
      </c>
      <c r="B67" s="43">
        <v>1</v>
      </c>
      <c r="C67" s="45">
        <v>1500</v>
      </c>
      <c r="D67" s="45">
        <v>3000</v>
      </c>
      <c r="E67" s="46"/>
      <c r="F67" s="47"/>
      <c r="G67" s="48">
        <f t="shared" si="7"/>
        <v>1</v>
      </c>
      <c r="H67" s="49">
        <f t="shared" si="7"/>
        <v>1500</v>
      </c>
      <c r="I67" s="41">
        <f t="shared" si="9"/>
        <v>1</v>
      </c>
      <c r="J67" s="9">
        <f t="shared" si="5"/>
        <v>1.1662650602409639</v>
      </c>
      <c r="K67" s="41">
        <f t="shared" si="10"/>
        <v>2.166265060240964</v>
      </c>
      <c r="L67" s="52"/>
      <c r="M67" s="51"/>
    </row>
    <row r="68" spans="1:13" ht="11.25">
      <c r="A68" s="42" t="s">
        <v>123</v>
      </c>
      <c r="B68" s="43">
        <v>1</v>
      </c>
      <c r="C68" s="45">
        <v>850</v>
      </c>
      <c r="D68" s="45">
        <v>1600</v>
      </c>
      <c r="E68" s="46"/>
      <c r="F68" s="47"/>
      <c r="G68" s="48">
        <f t="shared" si="7"/>
        <v>1</v>
      </c>
      <c r="H68" s="49">
        <f t="shared" si="7"/>
        <v>850</v>
      </c>
      <c r="I68" s="41">
        <f t="shared" si="9"/>
        <v>1</v>
      </c>
      <c r="J68" s="9">
        <f t="shared" si="5"/>
        <v>1.072289156626506</v>
      </c>
      <c r="K68" s="41">
        <f t="shared" si="10"/>
        <v>2.072289156626506</v>
      </c>
      <c r="L68" s="52"/>
      <c r="M68" s="51"/>
    </row>
    <row r="69" spans="1:13" ht="11.25">
      <c r="A69" s="42" t="s">
        <v>107</v>
      </c>
      <c r="B69" s="43">
        <v>2</v>
      </c>
      <c r="C69" s="45">
        <v>30600</v>
      </c>
      <c r="D69" s="45">
        <v>58094</v>
      </c>
      <c r="E69" s="46"/>
      <c r="F69" s="47"/>
      <c r="G69" s="48">
        <f t="shared" si="7"/>
        <v>2</v>
      </c>
      <c r="H69" s="49">
        <f t="shared" si="7"/>
        <v>30600</v>
      </c>
      <c r="I69" s="41">
        <f t="shared" si="9"/>
        <v>1.6923076923076923</v>
      </c>
      <c r="J69" s="9">
        <f t="shared" si="5"/>
        <v>5.373493975903615</v>
      </c>
      <c r="K69" s="41">
        <f t="shared" si="10"/>
        <v>7.065801668211307</v>
      </c>
      <c r="L69" s="52"/>
      <c r="M69" s="51"/>
    </row>
    <row r="70" spans="1:12" ht="11.25">
      <c r="A70" s="39" t="s">
        <v>76</v>
      </c>
      <c r="B70" s="34">
        <v>2</v>
      </c>
      <c r="C70" s="35">
        <v>2726.035</v>
      </c>
      <c r="D70" s="35">
        <v>18762.989</v>
      </c>
      <c r="E70" s="14"/>
      <c r="F70" s="16"/>
      <c r="G70" s="7"/>
      <c r="H70" s="8"/>
      <c r="I70" s="9"/>
      <c r="J70" s="9">
        <f t="shared" si="5"/>
        <v>0.9493975903614458</v>
      </c>
      <c r="K70" s="9"/>
      <c r="L70" s="1"/>
    </row>
    <row r="71" spans="1:12" ht="11.25">
      <c r="A71" s="22" t="s">
        <v>77</v>
      </c>
      <c r="B71" s="23">
        <v>2</v>
      </c>
      <c r="C71" s="24">
        <v>2726</v>
      </c>
      <c r="D71" s="24">
        <v>18763</v>
      </c>
      <c r="E71" s="14"/>
      <c r="F71" s="16"/>
      <c r="G71" s="7">
        <f aca="true" t="shared" si="11" ref="G71:H116">B71-E71</f>
        <v>2</v>
      </c>
      <c r="H71" s="8">
        <f t="shared" si="11"/>
        <v>2726</v>
      </c>
      <c r="I71" s="9">
        <f aca="true" t="shared" si="12" ref="I71:I112">1+(9*(G71-1)/($G$63-1))</f>
        <v>1.6923076923076923</v>
      </c>
      <c r="J71" s="9">
        <f t="shared" si="5"/>
        <v>1.3435180722891567</v>
      </c>
      <c r="K71" s="9">
        <f aca="true" t="shared" si="13" ref="K71:K112">SUM(I71:J71)</f>
        <v>3.035825764596849</v>
      </c>
      <c r="L71" s="1"/>
    </row>
    <row r="72" spans="1:12" ht="11.25">
      <c r="A72" s="39" t="s">
        <v>83</v>
      </c>
      <c r="B72" s="34">
        <v>2</v>
      </c>
      <c r="C72" s="35">
        <v>5640</v>
      </c>
      <c r="D72" s="35">
        <v>7600</v>
      </c>
      <c r="E72" s="14"/>
      <c r="F72" s="16"/>
      <c r="G72" s="7"/>
      <c r="H72" s="8"/>
      <c r="I72" s="9"/>
      <c r="J72" s="9">
        <f t="shared" si="5"/>
        <v>0.9493975903614458</v>
      </c>
      <c r="K72" s="9"/>
      <c r="L72" s="1"/>
    </row>
    <row r="73" spans="1:12" ht="11.25">
      <c r="A73" s="22" t="s">
        <v>78</v>
      </c>
      <c r="B73" s="23">
        <v>2</v>
      </c>
      <c r="C73" s="24">
        <v>5640</v>
      </c>
      <c r="D73" s="24">
        <v>7600</v>
      </c>
      <c r="E73" s="14"/>
      <c r="F73" s="16"/>
      <c r="G73" s="7">
        <f t="shared" si="11"/>
        <v>2</v>
      </c>
      <c r="H73" s="8">
        <f t="shared" si="11"/>
        <v>5640</v>
      </c>
      <c r="I73" s="9">
        <f t="shared" si="12"/>
        <v>1.6923076923076923</v>
      </c>
      <c r="J73" s="9">
        <f t="shared" si="5"/>
        <v>1.7648192771084337</v>
      </c>
      <c r="K73" s="9">
        <f t="shared" si="13"/>
        <v>3.4571269694161257</v>
      </c>
      <c r="L73" s="1"/>
    </row>
    <row r="74" spans="1:12" ht="11.25">
      <c r="A74" s="39" t="s">
        <v>15</v>
      </c>
      <c r="B74" s="34">
        <v>5</v>
      </c>
      <c r="C74" s="35">
        <v>77245</v>
      </c>
      <c r="D74" s="35">
        <v>131900</v>
      </c>
      <c r="E74" s="14"/>
      <c r="F74" s="16"/>
      <c r="G74" s="7"/>
      <c r="H74" s="8"/>
      <c r="I74" s="9"/>
      <c r="J74" s="9">
        <f t="shared" si="5"/>
        <v>0.9493975903614458</v>
      </c>
      <c r="K74" s="9"/>
      <c r="L74" s="1"/>
    </row>
    <row r="75" spans="1:12" ht="11.25">
      <c r="A75" s="22" t="s">
        <v>17</v>
      </c>
      <c r="B75" s="23">
        <v>4</v>
      </c>
      <c r="C75" s="24">
        <v>62600</v>
      </c>
      <c r="D75" s="24">
        <v>99900</v>
      </c>
      <c r="E75" s="14"/>
      <c r="F75" s="16"/>
      <c r="G75" s="7">
        <f t="shared" si="11"/>
        <v>4</v>
      </c>
      <c r="H75" s="8">
        <f t="shared" si="11"/>
        <v>62600</v>
      </c>
      <c r="I75" s="9">
        <f t="shared" si="12"/>
        <v>3.076923076923077</v>
      </c>
      <c r="J75" s="9">
        <f t="shared" si="5"/>
        <v>10</v>
      </c>
      <c r="K75" s="55">
        <f t="shared" si="13"/>
        <v>13.076923076923077</v>
      </c>
      <c r="L75" s="1">
        <v>3</v>
      </c>
    </row>
    <row r="76" spans="1:12" ht="11.25">
      <c r="A76" s="22" t="s">
        <v>16</v>
      </c>
      <c r="B76" s="23">
        <v>1</v>
      </c>
      <c r="C76" s="36">
        <v>14645</v>
      </c>
      <c r="D76" s="24">
        <v>32000</v>
      </c>
      <c r="E76" s="14"/>
      <c r="F76" s="16"/>
      <c r="G76" s="7">
        <f t="shared" si="11"/>
        <v>1</v>
      </c>
      <c r="H76" s="8">
        <f t="shared" si="11"/>
        <v>14645</v>
      </c>
      <c r="I76" s="9">
        <f t="shared" si="12"/>
        <v>1</v>
      </c>
      <c r="J76" s="9">
        <f t="shared" si="5"/>
        <v>3.0667469879518072</v>
      </c>
      <c r="K76" s="9">
        <f t="shared" si="13"/>
        <v>4.066746987951808</v>
      </c>
      <c r="L76" s="1"/>
    </row>
    <row r="77" spans="1:12" ht="11.25">
      <c r="A77" s="39" t="s">
        <v>79</v>
      </c>
      <c r="B77" s="34">
        <v>39</v>
      </c>
      <c r="C77" s="37">
        <v>232429</v>
      </c>
      <c r="D77" s="35">
        <v>560208</v>
      </c>
      <c r="E77" s="14"/>
      <c r="F77" s="16"/>
      <c r="G77" s="7"/>
      <c r="H77" s="8"/>
      <c r="I77" s="9"/>
      <c r="J77" s="9">
        <f t="shared" si="5"/>
        <v>0.9493975903614458</v>
      </c>
      <c r="K77" s="9"/>
      <c r="L77" s="1"/>
    </row>
    <row r="78" spans="1:12" ht="11.25">
      <c r="A78" s="22" t="s">
        <v>80</v>
      </c>
      <c r="B78" s="23">
        <v>1</v>
      </c>
      <c r="C78" s="5">
        <v>4000</v>
      </c>
      <c r="D78" s="24">
        <v>8000</v>
      </c>
      <c r="E78" s="14"/>
      <c r="F78" s="16"/>
      <c r="G78" s="7">
        <f t="shared" si="11"/>
        <v>1</v>
      </c>
      <c r="H78" s="8">
        <f t="shared" si="11"/>
        <v>4000</v>
      </c>
      <c r="I78" s="9">
        <f t="shared" si="12"/>
        <v>1</v>
      </c>
      <c r="J78" s="9">
        <f t="shared" si="5"/>
        <v>1.527710843373494</v>
      </c>
      <c r="K78" s="9">
        <f t="shared" si="13"/>
        <v>2.527710843373494</v>
      </c>
      <c r="L78" s="1"/>
    </row>
    <row r="79" spans="1:12" ht="11.25">
      <c r="A79" s="22" t="s">
        <v>20</v>
      </c>
      <c r="B79" s="23">
        <v>4</v>
      </c>
      <c r="C79" s="5">
        <v>32800</v>
      </c>
      <c r="D79" s="24">
        <v>69700</v>
      </c>
      <c r="E79" s="14"/>
      <c r="F79" s="16"/>
      <c r="G79" s="7">
        <f t="shared" si="11"/>
        <v>4</v>
      </c>
      <c r="H79" s="8">
        <f t="shared" si="11"/>
        <v>32800</v>
      </c>
      <c r="I79" s="9">
        <f t="shared" si="12"/>
        <v>3.076923076923077</v>
      </c>
      <c r="J79" s="9">
        <f t="shared" si="5"/>
        <v>5.691566265060241</v>
      </c>
      <c r="K79" s="9">
        <f t="shared" si="13"/>
        <v>8.768489341983319</v>
      </c>
      <c r="L79" s="1"/>
    </row>
    <row r="80" spans="1:12" ht="11.25">
      <c r="A80" s="22" t="s">
        <v>24</v>
      </c>
      <c r="B80" s="23">
        <v>8</v>
      </c>
      <c r="C80" s="5">
        <v>47181</v>
      </c>
      <c r="D80" s="24">
        <v>100500</v>
      </c>
      <c r="E80" s="14"/>
      <c r="F80" s="16"/>
      <c r="G80" s="7">
        <f t="shared" si="11"/>
        <v>8</v>
      </c>
      <c r="H80" s="8">
        <f t="shared" si="11"/>
        <v>47181</v>
      </c>
      <c r="I80" s="9">
        <f t="shared" si="12"/>
        <v>5.846153846153846</v>
      </c>
      <c r="J80" s="9">
        <f t="shared" si="5"/>
        <v>7.770746987951807</v>
      </c>
      <c r="K80" s="55">
        <f t="shared" si="13"/>
        <v>13.616900834105653</v>
      </c>
      <c r="L80" s="1">
        <v>1</v>
      </c>
    </row>
    <row r="81" spans="1:12" ht="11.25">
      <c r="A81" s="22" t="s">
        <v>81</v>
      </c>
      <c r="B81" s="23">
        <v>2</v>
      </c>
      <c r="C81" s="5">
        <v>9000</v>
      </c>
      <c r="D81" s="24">
        <v>21000</v>
      </c>
      <c r="E81" s="14"/>
      <c r="F81" s="16"/>
      <c r="G81" s="7">
        <f t="shared" si="11"/>
        <v>2</v>
      </c>
      <c r="H81" s="8">
        <f t="shared" si="11"/>
        <v>9000</v>
      </c>
      <c r="I81" s="9">
        <f t="shared" si="12"/>
        <v>1.6923076923076923</v>
      </c>
      <c r="J81" s="9">
        <f t="shared" si="5"/>
        <v>2.250602409638554</v>
      </c>
      <c r="K81" s="9">
        <f t="shared" si="13"/>
        <v>3.9429101019462465</v>
      </c>
      <c r="L81" s="1"/>
    </row>
    <row r="82" spans="1:12" ht="11.25">
      <c r="A82" s="22" t="s">
        <v>18</v>
      </c>
      <c r="B82" s="23">
        <v>7</v>
      </c>
      <c r="C82" s="5">
        <v>32000</v>
      </c>
      <c r="D82" s="24">
        <v>82000</v>
      </c>
      <c r="E82" s="14"/>
      <c r="F82" s="16"/>
      <c r="G82" s="7">
        <f t="shared" si="11"/>
        <v>7</v>
      </c>
      <c r="H82" s="8">
        <f t="shared" si="11"/>
        <v>32000</v>
      </c>
      <c r="I82" s="9">
        <f t="shared" si="12"/>
        <v>5.153846153846154</v>
      </c>
      <c r="J82" s="9">
        <f t="shared" si="5"/>
        <v>5.575903614457832</v>
      </c>
      <c r="K82" s="9">
        <f t="shared" si="13"/>
        <v>10.729749768303986</v>
      </c>
      <c r="L82" s="1"/>
    </row>
    <row r="83" spans="1:12" ht="11.25">
      <c r="A83" s="22" t="s">
        <v>22</v>
      </c>
      <c r="B83" s="23">
        <v>5</v>
      </c>
      <c r="C83" s="36">
        <v>22997</v>
      </c>
      <c r="D83" s="24">
        <v>49597.9</v>
      </c>
      <c r="E83" s="14"/>
      <c r="F83" s="16"/>
      <c r="G83" s="7">
        <f t="shared" si="11"/>
        <v>5</v>
      </c>
      <c r="H83" s="8">
        <f t="shared" si="11"/>
        <v>22997</v>
      </c>
      <c r="I83" s="9">
        <f t="shared" si="12"/>
        <v>3.769230769230769</v>
      </c>
      <c r="J83" s="9">
        <f t="shared" si="5"/>
        <v>4.274265060240964</v>
      </c>
      <c r="K83" s="9">
        <f t="shared" si="13"/>
        <v>8.043495829471734</v>
      </c>
      <c r="L83" s="1"/>
    </row>
    <row r="84" spans="1:12" ht="11.25">
      <c r="A84" s="22" t="s">
        <v>21</v>
      </c>
      <c r="B84" s="23">
        <v>2</v>
      </c>
      <c r="C84" s="5">
        <v>33000</v>
      </c>
      <c r="D84" s="24">
        <v>106000</v>
      </c>
      <c r="E84" s="14"/>
      <c r="F84" s="16"/>
      <c r="G84" s="7">
        <f t="shared" si="11"/>
        <v>2</v>
      </c>
      <c r="H84" s="8">
        <f t="shared" si="11"/>
        <v>33000</v>
      </c>
      <c r="I84" s="9">
        <f t="shared" si="12"/>
        <v>1.6923076923076923</v>
      </c>
      <c r="J84" s="9">
        <f aca="true" t="shared" si="14" ref="J84:J116">1+(9*(H84-$H$51)/($H$75-$H$51))</f>
        <v>5.720481927710844</v>
      </c>
      <c r="K84" s="9">
        <f t="shared" si="13"/>
        <v>7.412789620018536</v>
      </c>
      <c r="L84" s="1"/>
    </row>
    <row r="85" spans="1:12" ht="11.25">
      <c r="A85" s="22" t="s">
        <v>19</v>
      </c>
      <c r="B85" s="23">
        <v>2</v>
      </c>
      <c r="C85" s="5">
        <v>14456</v>
      </c>
      <c r="D85" s="24">
        <v>25010</v>
      </c>
      <c r="E85" s="14"/>
      <c r="F85" s="16"/>
      <c r="G85" s="7">
        <f t="shared" si="11"/>
        <v>2</v>
      </c>
      <c r="H85" s="8">
        <f t="shared" si="11"/>
        <v>14456</v>
      </c>
      <c r="I85" s="9">
        <f t="shared" si="12"/>
        <v>1.6923076923076923</v>
      </c>
      <c r="J85" s="9">
        <f t="shared" si="14"/>
        <v>3.039421686746988</v>
      </c>
      <c r="K85" s="9">
        <f t="shared" si="13"/>
        <v>4.731729379054681</v>
      </c>
      <c r="L85" s="1"/>
    </row>
    <row r="86" spans="1:12" ht="11.25">
      <c r="A86" s="22" t="s">
        <v>124</v>
      </c>
      <c r="B86" s="23">
        <v>1</v>
      </c>
      <c r="C86" s="5">
        <v>2850</v>
      </c>
      <c r="D86" s="24">
        <v>28600</v>
      </c>
      <c r="E86" s="14"/>
      <c r="F86" s="16"/>
      <c r="G86" s="7">
        <f t="shared" si="11"/>
        <v>1</v>
      </c>
      <c r="H86" s="8">
        <f t="shared" si="11"/>
        <v>2850</v>
      </c>
      <c r="I86" s="9">
        <f t="shared" si="12"/>
        <v>1</v>
      </c>
      <c r="J86" s="9">
        <f t="shared" si="14"/>
        <v>1.3614457831325302</v>
      </c>
      <c r="K86" s="9">
        <f t="shared" si="13"/>
        <v>2.36144578313253</v>
      </c>
      <c r="L86" s="1"/>
    </row>
    <row r="87" spans="1:12" ht="11.25">
      <c r="A87" s="22" t="s">
        <v>23</v>
      </c>
      <c r="B87" s="23">
        <v>5</v>
      </c>
      <c r="C87" s="5">
        <v>23750</v>
      </c>
      <c r="D87" s="24">
        <v>51800</v>
      </c>
      <c r="E87" s="14"/>
      <c r="F87" s="16"/>
      <c r="G87" s="7">
        <f t="shared" si="11"/>
        <v>5</v>
      </c>
      <c r="H87" s="8">
        <f t="shared" si="11"/>
        <v>23750</v>
      </c>
      <c r="I87" s="9">
        <f t="shared" si="12"/>
        <v>3.769230769230769</v>
      </c>
      <c r="J87" s="9">
        <f t="shared" si="14"/>
        <v>4.383132530120482</v>
      </c>
      <c r="K87" s="9">
        <f t="shared" si="13"/>
        <v>8.15236329935125</v>
      </c>
      <c r="L87" s="1"/>
    </row>
    <row r="88" spans="1:12" ht="11.25">
      <c r="A88" s="22" t="s">
        <v>82</v>
      </c>
      <c r="B88" s="23">
        <v>2</v>
      </c>
      <c r="C88" s="5">
        <v>10395</v>
      </c>
      <c r="D88" s="24">
        <v>18000</v>
      </c>
      <c r="E88" s="14"/>
      <c r="F88" s="16"/>
      <c r="G88" s="7">
        <f t="shared" si="11"/>
        <v>2</v>
      </c>
      <c r="H88" s="8">
        <f t="shared" si="11"/>
        <v>10395</v>
      </c>
      <c r="I88" s="9">
        <f t="shared" si="12"/>
        <v>1.6923076923076923</v>
      </c>
      <c r="J88" s="9">
        <f t="shared" si="14"/>
        <v>2.452289156626506</v>
      </c>
      <c r="K88" s="9">
        <f t="shared" si="13"/>
        <v>4.144596848934198</v>
      </c>
      <c r="L88" s="1"/>
    </row>
    <row r="89" spans="1:12" ht="11.25">
      <c r="A89" s="39" t="s">
        <v>4</v>
      </c>
      <c r="B89" s="34">
        <v>1</v>
      </c>
      <c r="C89" s="37">
        <v>900</v>
      </c>
      <c r="D89" s="35">
        <v>3000</v>
      </c>
      <c r="E89" s="14"/>
      <c r="F89" s="16"/>
      <c r="G89" s="7"/>
      <c r="H89" s="8"/>
      <c r="I89" s="9"/>
      <c r="J89" s="9">
        <f t="shared" si="14"/>
        <v>0.9493975903614458</v>
      </c>
      <c r="K89" s="9"/>
      <c r="L89" s="1"/>
    </row>
    <row r="90" spans="1:12" ht="11.25">
      <c r="A90" s="22" t="s">
        <v>84</v>
      </c>
      <c r="B90" s="23">
        <v>1</v>
      </c>
      <c r="C90" s="5">
        <v>900</v>
      </c>
      <c r="D90" s="24">
        <v>3000</v>
      </c>
      <c r="E90" s="14"/>
      <c r="F90" s="16"/>
      <c r="G90" s="7">
        <f t="shared" si="11"/>
        <v>1</v>
      </c>
      <c r="H90" s="8">
        <f t="shared" si="11"/>
        <v>900</v>
      </c>
      <c r="I90" s="9">
        <f t="shared" si="12"/>
        <v>1</v>
      </c>
      <c r="J90" s="9">
        <f t="shared" si="14"/>
        <v>1.0795180722891566</v>
      </c>
      <c r="K90" s="9">
        <f t="shared" si="13"/>
        <v>2.0795180722891566</v>
      </c>
      <c r="L90" s="1"/>
    </row>
    <row r="91" spans="1:12" ht="11.25">
      <c r="A91" s="39" t="s">
        <v>85</v>
      </c>
      <c r="B91" s="34">
        <v>12</v>
      </c>
      <c r="C91" s="37">
        <v>49447</v>
      </c>
      <c r="D91" s="35">
        <v>126550</v>
      </c>
      <c r="E91" s="14"/>
      <c r="F91" s="16"/>
      <c r="G91" s="7"/>
      <c r="H91" s="8"/>
      <c r="I91" s="9"/>
      <c r="J91" s="9">
        <f t="shared" si="14"/>
        <v>0.9493975903614458</v>
      </c>
      <c r="K91" s="9"/>
      <c r="L91" s="1"/>
    </row>
    <row r="92" spans="1:12" ht="11.25">
      <c r="A92" s="22" t="s">
        <v>5</v>
      </c>
      <c r="B92" s="23">
        <v>7</v>
      </c>
      <c r="C92" s="5">
        <v>30447</v>
      </c>
      <c r="D92" s="24">
        <v>67050</v>
      </c>
      <c r="E92" s="14"/>
      <c r="F92" s="16"/>
      <c r="G92" s="7">
        <f t="shared" si="11"/>
        <v>7</v>
      </c>
      <c r="H92" s="8">
        <f t="shared" si="11"/>
        <v>30447</v>
      </c>
      <c r="I92" s="9">
        <f t="shared" si="12"/>
        <v>5.153846153846154</v>
      </c>
      <c r="J92" s="9">
        <f t="shared" si="14"/>
        <v>5.3513734939759035</v>
      </c>
      <c r="K92" s="9">
        <f t="shared" si="13"/>
        <v>10.505219647822058</v>
      </c>
      <c r="L92" s="1"/>
    </row>
    <row r="93" spans="1:12" ht="11.25">
      <c r="A93" s="22" t="s">
        <v>86</v>
      </c>
      <c r="B93" s="23">
        <v>2</v>
      </c>
      <c r="C93" s="5">
        <v>6500</v>
      </c>
      <c r="D93" s="24">
        <v>18500</v>
      </c>
      <c r="E93" s="14"/>
      <c r="F93" s="16"/>
      <c r="G93" s="7">
        <f t="shared" si="11"/>
        <v>2</v>
      </c>
      <c r="H93" s="8">
        <f t="shared" si="11"/>
        <v>6500</v>
      </c>
      <c r="I93" s="9">
        <f t="shared" si="12"/>
        <v>1.6923076923076923</v>
      </c>
      <c r="J93" s="9">
        <f t="shared" si="14"/>
        <v>1.8891566265060242</v>
      </c>
      <c r="K93" s="9">
        <f t="shared" si="13"/>
        <v>3.5814643188137163</v>
      </c>
      <c r="L93" s="1"/>
    </row>
    <row r="94" spans="1:13" ht="11.25">
      <c r="A94" s="42" t="s">
        <v>87</v>
      </c>
      <c r="B94" s="43">
        <v>1</v>
      </c>
      <c r="C94" s="53">
        <v>2500</v>
      </c>
      <c r="D94" s="45">
        <v>11000</v>
      </c>
      <c r="E94" s="46"/>
      <c r="F94" s="47"/>
      <c r="G94" s="48">
        <f t="shared" si="11"/>
        <v>1</v>
      </c>
      <c r="H94" s="49">
        <f t="shared" si="11"/>
        <v>2500</v>
      </c>
      <c r="I94" s="41">
        <f t="shared" si="12"/>
        <v>1</v>
      </c>
      <c r="J94" s="9">
        <f t="shared" si="14"/>
        <v>1.310843373493976</v>
      </c>
      <c r="K94" s="41">
        <f t="shared" si="13"/>
        <v>2.310843373493976</v>
      </c>
      <c r="L94" s="52"/>
      <c r="M94" s="51"/>
    </row>
    <row r="95" spans="1:13" ht="11.25">
      <c r="A95" s="42" t="s">
        <v>105</v>
      </c>
      <c r="B95" s="43">
        <v>2</v>
      </c>
      <c r="C95" s="53">
        <v>10000</v>
      </c>
      <c r="D95" s="45">
        <v>30000</v>
      </c>
      <c r="E95" s="46"/>
      <c r="F95" s="47"/>
      <c r="G95" s="48">
        <f t="shared" si="11"/>
        <v>2</v>
      </c>
      <c r="H95" s="49">
        <f t="shared" si="11"/>
        <v>10000</v>
      </c>
      <c r="I95" s="41">
        <f t="shared" si="12"/>
        <v>1.6923076923076923</v>
      </c>
      <c r="J95" s="9">
        <f t="shared" si="14"/>
        <v>2.395180722891566</v>
      </c>
      <c r="K95" s="41">
        <f t="shared" si="13"/>
        <v>4.0874884151992585</v>
      </c>
      <c r="L95" s="52"/>
      <c r="M95" s="51"/>
    </row>
    <row r="96" spans="1:12" ht="11.25">
      <c r="A96" s="39" t="s">
        <v>11</v>
      </c>
      <c r="B96" s="34">
        <v>6</v>
      </c>
      <c r="C96" s="37">
        <v>54055</v>
      </c>
      <c r="D96" s="35">
        <v>127000</v>
      </c>
      <c r="E96" s="14"/>
      <c r="F96" s="16"/>
      <c r="G96" s="7"/>
      <c r="H96" s="8"/>
      <c r="I96" s="9"/>
      <c r="J96" s="9">
        <f t="shared" si="14"/>
        <v>0.9493975903614458</v>
      </c>
      <c r="K96" s="9"/>
      <c r="L96" s="1"/>
    </row>
    <row r="97" spans="1:12" ht="11.25">
      <c r="A97" s="22" t="s">
        <v>12</v>
      </c>
      <c r="B97" s="23">
        <v>3</v>
      </c>
      <c r="C97" s="5">
        <v>23400</v>
      </c>
      <c r="D97" s="24">
        <v>39000</v>
      </c>
      <c r="E97" s="14"/>
      <c r="F97" s="16"/>
      <c r="G97" s="7">
        <f t="shared" si="11"/>
        <v>3</v>
      </c>
      <c r="H97" s="8">
        <f t="shared" si="11"/>
        <v>23400</v>
      </c>
      <c r="I97" s="9">
        <f t="shared" si="12"/>
        <v>2.3846153846153846</v>
      </c>
      <c r="J97" s="9">
        <f t="shared" si="14"/>
        <v>4.332530120481928</v>
      </c>
      <c r="K97" s="9">
        <f t="shared" si="13"/>
        <v>6.717145505097312</v>
      </c>
      <c r="L97" s="1"/>
    </row>
    <row r="98" spans="1:12" s="51" customFormat="1" ht="11.25">
      <c r="A98" s="42" t="s">
        <v>108</v>
      </c>
      <c r="B98" s="43">
        <v>3</v>
      </c>
      <c r="C98" s="53">
        <v>30655</v>
      </c>
      <c r="D98" s="45">
        <v>88000</v>
      </c>
      <c r="E98" s="46"/>
      <c r="F98" s="47"/>
      <c r="G98" s="48">
        <f t="shared" si="11"/>
        <v>3</v>
      </c>
      <c r="H98" s="49">
        <f t="shared" si="11"/>
        <v>30655</v>
      </c>
      <c r="I98" s="41">
        <f t="shared" si="12"/>
        <v>2.3846153846153846</v>
      </c>
      <c r="J98" s="9">
        <f t="shared" si="14"/>
        <v>5.38144578313253</v>
      </c>
      <c r="K98" s="41">
        <f t="shared" si="13"/>
        <v>7.766061167747914</v>
      </c>
      <c r="L98" s="52"/>
    </row>
    <row r="99" spans="1:12" ht="11.25">
      <c r="A99" s="64" t="s">
        <v>9</v>
      </c>
      <c r="B99" s="34">
        <v>7</v>
      </c>
      <c r="C99" s="37">
        <v>23300</v>
      </c>
      <c r="D99" s="35">
        <v>43000</v>
      </c>
      <c r="E99" s="14"/>
      <c r="F99" s="16"/>
      <c r="G99" s="7"/>
      <c r="H99" s="8"/>
      <c r="I99" s="9"/>
      <c r="J99" s="9">
        <f t="shared" si="14"/>
        <v>0.9493975903614458</v>
      </c>
      <c r="K99" s="9"/>
      <c r="L99" s="1"/>
    </row>
    <row r="100" spans="1:12" ht="11.25">
      <c r="A100" s="22" t="s">
        <v>10</v>
      </c>
      <c r="B100" s="23">
        <v>7</v>
      </c>
      <c r="C100" s="5">
        <v>23300</v>
      </c>
      <c r="D100" s="24">
        <v>43000</v>
      </c>
      <c r="E100" s="14"/>
      <c r="F100" s="16"/>
      <c r="G100" s="7">
        <f t="shared" si="11"/>
        <v>7</v>
      </c>
      <c r="H100" s="8">
        <f t="shared" si="11"/>
        <v>23300</v>
      </c>
      <c r="I100" s="9">
        <f t="shared" si="12"/>
        <v>5.153846153846154</v>
      </c>
      <c r="J100" s="9">
        <f t="shared" si="14"/>
        <v>4.3180722891566266</v>
      </c>
      <c r="K100" s="9">
        <f t="shared" si="13"/>
        <v>9.471918443002782</v>
      </c>
      <c r="L100" s="1"/>
    </row>
    <row r="101" spans="1:12" ht="11.25">
      <c r="A101" s="39" t="s">
        <v>88</v>
      </c>
      <c r="B101" s="34">
        <v>2</v>
      </c>
      <c r="C101" s="37">
        <v>4791.8</v>
      </c>
      <c r="D101" s="35">
        <v>7000</v>
      </c>
      <c r="E101" s="14"/>
      <c r="F101" s="16"/>
      <c r="G101" s="7"/>
      <c r="H101" s="8"/>
      <c r="I101" s="9"/>
      <c r="J101" s="9">
        <f t="shared" si="14"/>
        <v>0.9493975903614458</v>
      </c>
      <c r="K101" s="9"/>
      <c r="L101" s="1"/>
    </row>
    <row r="102" spans="1:12" ht="11.25">
      <c r="A102" s="22" t="s">
        <v>8</v>
      </c>
      <c r="B102" s="23">
        <v>2</v>
      </c>
      <c r="C102" s="5">
        <v>4792</v>
      </c>
      <c r="D102" s="24">
        <v>7000</v>
      </c>
      <c r="E102" s="14"/>
      <c r="F102" s="16"/>
      <c r="G102" s="7">
        <f t="shared" si="11"/>
        <v>2</v>
      </c>
      <c r="H102" s="8">
        <f t="shared" si="11"/>
        <v>4792</v>
      </c>
      <c r="I102" s="9">
        <f t="shared" si="12"/>
        <v>1.6923076923076923</v>
      </c>
      <c r="J102" s="9">
        <f t="shared" si="14"/>
        <v>1.6422168674698794</v>
      </c>
      <c r="K102" s="9">
        <f t="shared" si="13"/>
        <v>3.334524559777572</v>
      </c>
      <c r="L102" s="1"/>
    </row>
    <row r="103" spans="1:12" ht="11.25">
      <c r="A103" s="39" t="s">
        <v>89</v>
      </c>
      <c r="B103" s="34">
        <v>7</v>
      </c>
      <c r="C103" s="37">
        <v>72030</v>
      </c>
      <c r="D103" s="35">
        <v>206000</v>
      </c>
      <c r="E103" s="14"/>
      <c r="F103" s="16"/>
      <c r="G103" s="7"/>
      <c r="H103" s="8"/>
      <c r="I103" s="9"/>
      <c r="J103" s="9">
        <f t="shared" si="14"/>
        <v>0.9493975903614458</v>
      </c>
      <c r="K103" s="9"/>
      <c r="L103" s="1"/>
    </row>
    <row r="104" spans="1:12" ht="11.25">
      <c r="A104" s="22" t="s">
        <v>90</v>
      </c>
      <c r="B104" s="23">
        <v>1</v>
      </c>
      <c r="C104" s="5">
        <v>16600</v>
      </c>
      <c r="D104" s="24">
        <v>88000</v>
      </c>
      <c r="E104" s="14"/>
      <c r="F104" s="16"/>
      <c r="G104" s="7">
        <f t="shared" si="11"/>
        <v>1</v>
      </c>
      <c r="H104" s="8">
        <f t="shared" si="11"/>
        <v>16600</v>
      </c>
      <c r="I104" s="9">
        <f t="shared" si="12"/>
        <v>1</v>
      </c>
      <c r="J104" s="9">
        <f t="shared" si="14"/>
        <v>3.3493975903614457</v>
      </c>
      <c r="K104" s="9">
        <f t="shared" si="13"/>
        <v>4.349397590361446</v>
      </c>
      <c r="L104" s="1"/>
    </row>
    <row r="105" spans="1:12" ht="11.25">
      <c r="A105" s="22" t="s">
        <v>14</v>
      </c>
      <c r="B105" s="23">
        <v>6</v>
      </c>
      <c r="C105" s="5">
        <v>55430</v>
      </c>
      <c r="D105" s="24">
        <v>118000</v>
      </c>
      <c r="E105" s="14"/>
      <c r="F105" s="16"/>
      <c r="G105" s="7">
        <f t="shared" si="11"/>
        <v>6</v>
      </c>
      <c r="H105" s="8">
        <f t="shared" si="11"/>
        <v>55430</v>
      </c>
      <c r="I105" s="9">
        <f t="shared" si="12"/>
        <v>4.461538461538462</v>
      </c>
      <c r="J105" s="9">
        <f t="shared" si="14"/>
        <v>8.963373493975904</v>
      </c>
      <c r="K105" s="55">
        <f t="shared" si="13"/>
        <v>13.424911955514366</v>
      </c>
      <c r="L105" s="1">
        <v>2</v>
      </c>
    </row>
    <row r="106" spans="1:12" ht="11.25">
      <c r="A106" s="39" t="s">
        <v>91</v>
      </c>
      <c r="B106" s="34">
        <v>6</v>
      </c>
      <c r="C106" s="37">
        <v>43332</v>
      </c>
      <c r="D106" s="35">
        <v>83400</v>
      </c>
      <c r="E106" s="14"/>
      <c r="F106" s="16"/>
      <c r="G106" s="7"/>
      <c r="H106" s="8"/>
      <c r="I106" s="9"/>
      <c r="J106" s="9">
        <f t="shared" si="14"/>
        <v>0.9493975903614458</v>
      </c>
      <c r="K106" s="9"/>
      <c r="L106" s="1"/>
    </row>
    <row r="107" spans="1:12" ht="11.25">
      <c r="A107" s="22" t="s">
        <v>92</v>
      </c>
      <c r="B107" s="23">
        <v>1</v>
      </c>
      <c r="C107" s="5">
        <v>25000</v>
      </c>
      <c r="D107" s="24">
        <v>50000</v>
      </c>
      <c r="E107" s="14"/>
      <c r="F107" s="16"/>
      <c r="G107" s="7">
        <f t="shared" si="11"/>
        <v>1</v>
      </c>
      <c r="H107" s="8">
        <f t="shared" si="11"/>
        <v>25000</v>
      </c>
      <c r="I107" s="9">
        <f t="shared" si="12"/>
        <v>1</v>
      </c>
      <c r="J107" s="9">
        <f t="shared" si="14"/>
        <v>4.563855421686747</v>
      </c>
      <c r="K107" s="9">
        <f t="shared" si="13"/>
        <v>5.563855421686747</v>
      </c>
      <c r="L107" s="1"/>
    </row>
    <row r="108" spans="1:12" ht="11.25">
      <c r="A108" s="22" t="s">
        <v>93</v>
      </c>
      <c r="B108" s="23">
        <v>2</v>
      </c>
      <c r="C108" s="5">
        <v>4880</v>
      </c>
      <c r="D108" s="24">
        <v>8800</v>
      </c>
      <c r="E108" s="14"/>
      <c r="F108" s="16"/>
      <c r="G108" s="7">
        <f t="shared" si="11"/>
        <v>2</v>
      </c>
      <c r="H108" s="8">
        <f t="shared" si="11"/>
        <v>4880</v>
      </c>
      <c r="I108" s="9">
        <f t="shared" si="12"/>
        <v>1.6923076923076923</v>
      </c>
      <c r="J108" s="9">
        <f t="shared" si="14"/>
        <v>1.6549397590361445</v>
      </c>
      <c r="K108" s="9">
        <f t="shared" si="13"/>
        <v>3.347247451343837</v>
      </c>
      <c r="L108" s="1"/>
    </row>
    <row r="109" spans="1:12" ht="11.25">
      <c r="A109" s="22" t="s">
        <v>125</v>
      </c>
      <c r="B109" s="23">
        <v>2</v>
      </c>
      <c r="C109" s="5">
        <v>11917</v>
      </c>
      <c r="D109" s="24">
        <v>21500</v>
      </c>
      <c r="E109" s="14"/>
      <c r="F109" s="16"/>
      <c r="G109" s="7">
        <f t="shared" si="11"/>
        <v>2</v>
      </c>
      <c r="H109" s="8">
        <f t="shared" si="11"/>
        <v>11917</v>
      </c>
      <c r="I109" s="9">
        <f t="shared" si="12"/>
        <v>1.6923076923076923</v>
      </c>
      <c r="J109" s="9">
        <f t="shared" si="14"/>
        <v>2.6723373493975906</v>
      </c>
      <c r="K109" s="9">
        <f t="shared" si="13"/>
        <v>4.364645041705283</v>
      </c>
      <c r="L109" s="1"/>
    </row>
    <row r="110" spans="1:24" s="51" customFormat="1" ht="11.25">
      <c r="A110" s="42" t="s">
        <v>110</v>
      </c>
      <c r="B110" s="43">
        <v>1</v>
      </c>
      <c r="C110" s="53">
        <v>1535</v>
      </c>
      <c r="D110" s="45">
        <v>3100</v>
      </c>
      <c r="E110" s="46"/>
      <c r="F110" s="47"/>
      <c r="G110" s="48">
        <f t="shared" si="11"/>
        <v>1</v>
      </c>
      <c r="H110" s="49">
        <f t="shared" si="11"/>
        <v>1535</v>
      </c>
      <c r="I110" s="41">
        <f t="shared" si="12"/>
        <v>1</v>
      </c>
      <c r="J110" s="9">
        <f t="shared" si="14"/>
        <v>1.1713253012048193</v>
      </c>
      <c r="K110" s="41">
        <f t="shared" si="13"/>
        <v>2.1713253012048193</v>
      </c>
      <c r="L110" s="52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</row>
    <row r="111" spans="1:24" ht="11.25">
      <c r="A111" s="39" t="s">
        <v>6</v>
      </c>
      <c r="B111" s="34">
        <v>1</v>
      </c>
      <c r="C111" s="37">
        <v>9912</v>
      </c>
      <c r="D111" s="35">
        <v>16519.575</v>
      </c>
      <c r="E111" s="14"/>
      <c r="F111" s="16"/>
      <c r="G111" s="7"/>
      <c r="H111" s="8"/>
      <c r="I111" s="9"/>
      <c r="J111" s="9">
        <f t="shared" si="14"/>
        <v>0.9493975903614458</v>
      </c>
      <c r="K111" s="9"/>
      <c r="L111" s="1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1:12" ht="11.25">
      <c r="A112" s="22" t="s">
        <v>7</v>
      </c>
      <c r="B112" s="23">
        <v>1</v>
      </c>
      <c r="C112" s="5">
        <v>9912</v>
      </c>
      <c r="D112" s="24">
        <v>16519.575</v>
      </c>
      <c r="E112" s="14"/>
      <c r="F112" s="16"/>
      <c r="G112" s="7">
        <f t="shared" si="11"/>
        <v>1</v>
      </c>
      <c r="H112" s="8">
        <f t="shared" si="11"/>
        <v>9912</v>
      </c>
      <c r="I112" s="9">
        <f t="shared" si="12"/>
        <v>1</v>
      </c>
      <c r="J112" s="9">
        <f t="shared" si="14"/>
        <v>2.3824578313253015</v>
      </c>
      <c r="K112" s="9">
        <f t="shared" si="13"/>
        <v>3.3824578313253015</v>
      </c>
      <c r="L112" s="1"/>
    </row>
    <row r="113" spans="1:12" s="51" customFormat="1" ht="11.25">
      <c r="A113" s="56" t="s">
        <v>112</v>
      </c>
      <c r="B113" s="43"/>
      <c r="C113" s="53"/>
      <c r="D113" s="45"/>
      <c r="E113" s="46"/>
      <c r="F113" s="47"/>
      <c r="G113" s="48"/>
      <c r="H113" s="49"/>
      <c r="I113" s="41"/>
      <c r="J113" s="9">
        <f t="shared" si="14"/>
        <v>0.9493975903614458</v>
      </c>
      <c r="K113" s="41"/>
      <c r="L113" s="52"/>
    </row>
    <row r="114" spans="1:12" s="51" customFormat="1" ht="11.25">
      <c r="A114" s="57" t="s">
        <v>113</v>
      </c>
      <c r="B114" s="43">
        <v>0</v>
      </c>
      <c r="C114" s="53">
        <v>0</v>
      </c>
      <c r="D114" s="45">
        <v>0</v>
      </c>
      <c r="E114" s="46">
        <v>1</v>
      </c>
      <c r="F114" s="47">
        <v>1917.77001</v>
      </c>
      <c r="G114" s="58">
        <f t="shared" si="11"/>
        <v>-1</v>
      </c>
      <c r="H114" s="59">
        <f>C114-F114</f>
        <v>-1917.77001</v>
      </c>
      <c r="I114" s="60">
        <f>1+(9*(G114-1)/($G$63-1))</f>
        <v>-0.3846153846153846</v>
      </c>
      <c r="J114" s="9">
        <f t="shared" si="14"/>
        <v>0.6721296371084338</v>
      </c>
      <c r="K114" s="60">
        <f>SUM(I114:J114)</f>
        <v>0.2875142524930492</v>
      </c>
      <c r="L114" s="61"/>
    </row>
    <row r="115" spans="1:12" s="51" customFormat="1" ht="11.25">
      <c r="A115" s="56" t="s">
        <v>115</v>
      </c>
      <c r="B115" s="43"/>
      <c r="C115" s="53"/>
      <c r="D115" s="45"/>
      <c r="E115" s="46"/>
      <c r="F115" s="47"/>
      <c r="G115" s="48"/>
      <c r="H115" s="49"/>
      <c r="I115" s="41"/>
      <c r="J115" s="9">
        <f t="shared" si="14"/>
        <v>0.9493975903614458</v>
      </c>
      <c r="K115" s="41"/>
      <c r="L115" s="52"/>
    </row>
    <row r="116" spans="1:12" s="51" customFormat="1" ht="11.25">
      <c r="A116" s="42" t="s">
        <v>116</v>
      </c>
      <c r="B116" s="43">
        <v>0</v>
      </c>
      <c r="C116" s="53">
        <v>0</v>
      </c>
      <c r="D116" s="45">
        <v>0</v>
      </c>
      <c r="E116" s="46">
        <v>1</v>
      </c>
      <c r="F116" s="47">
        <v>658.03585</v>
      </c>
      <c r="G116" s="58">
        <f t="shared" si="11"/>
        <v>-1</v>
      </c>
      <c r="H116" s="59">
        <f>C116-F116</f>
        <v>-658.03585</v>
      </c>
      <c r="I116" s="60">
        <f>1+(9*(G116-1)/($G$63-1))</f>
        <v>-0.3846153846153846</v>
      </c>
      <c r="J116" s="9">
        <f t="shared" si="14"/>
        <v>0.8542598771084338</v>
      </c>
      <c r="K116" s="60">
        <f>SUM(I116:J116)</f>
        <v>0.4696444924930492</v>
      </c>
      <c r="L116" s="61"/>
    </row>
  </sheetData>
  <sheetProtection/>
  <mergeCells count="11"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2016-05-18T06:55:01Z</cp:lastPrinted>
  <dcterms:created xsi:type="dcterms:W3CDTF">2016-02-11T09:35:50Z</dcterms:created>
  <dcterms:modified xsi:type="dcterms:W3CDTF">2016-10-06T06:59:06Z</dcterms:modified>
  <cp:category/>
  <cp:version/>
  <cp:contentType/>
  <cp:contentStatus/>
</cp:coreProperties>
</file>